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Лист1!$A$1:$E$737</definedName>
  </definedNames>
  <calcPr calcId="125725"/>
</workbook>
</file>

<file path=xl/calcChain.xml><?xml version="1.0" encoding="utf-8"?>
<calcChain xmlns="http://schemas.openxmlformats.org/spreadsheetml/2006/main">
  <c r="C129" i="1"/>
  <c r="A728"/>
  <c r="A729" s="1"/>
  <c r="A730" s="1"/>
  <c r="A731" s="1"/>
  <c r="A732" s="1"/>
  <c r="A733" s="1"/>
  <c r="A734" s="1"/>
  <c r="A690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689"/>
  <c r="A675"/>
  <c r="A676" s="1"/>
  <c r="A677" s="1"/>
  <c r="A678" s="1"/>
  <c r="A679" s="1"/>
  <c r="A680" s="1"/>
  <c r="A681" s="1"/>
  <c r="A682" s="1"/>
  <c r="A683" s="1"/>
  <c r="A684" s="1"/>
  <c r="A685" s="1"/>
  <c r="A674"/>
  <c r="A660"/>
  <c r="A661" s="1"/>
  <c r="A662" s="1"/>
  <c r="A663" s="1"/>
  <c r="A664" s="1"/>
  <c r="A665" s="1"/>
  <c r="A666" s="1"/>
  <c r="A667" s="1"/>
  <c r="A668" s="1"/>
  <c r="A669" s="1"/>
  <c r="A670" s="1"/>
  <c r="A671" s="1"/>
  <c r="A659"/>
  <c r="A639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38"/>
  <c r="A600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599"/>
  <c r="A57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70"/>
  <c r="C567"/>
  <c r="A562"/>
  <c r="A563" s="1"/>
  <c r="A564" s="1"/>
  <c r="A565" s="1"/>
  <c r="A566" s="1"/>
  <c r="A550"/>
  <c r="A551" s="1"/>
  <c r="A552" s="1"/>
  <c r="A553" s="1"/>
  <c r="A554" s="1"/>
  <c r="A555" s="1"/>
  <c r="A549"/>
  <c r="A525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24"/>
  <c r="A500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474"/>
  <c r="A475" s="1"/>
  <c r="A476" s="1"/>
  <c r="A477" s="1"/>
  <c r="A478" s="1"/>
  <c r="A479" s="1"/>
  <c r="A480" s="1"/>
  <c r="A481" s="1"/>
  <c r="A434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396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364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54"/>
  <c r="A355" s="1"/>
  <c r="A356" s="1"/>
  <c r="A357" s="1"/>
  <c r="A358" s="1"/>
  <c r="A359" s="1"/>
  <c r="A360" s="1"/>
  <c r="A361" s="1"/>
  <c r="A337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282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210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187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38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50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C306"/>
  <c r="C279"/>
  <c r="C207"/>
  <c r="C135"/>
  <c r="C158"/>
  <c r="C184"/>
  <c r="C307"/>
  <c r="E555"/>
  <c r="C685"/>
  <c r="C671"/>
  <c r="C686" s="1"/>
  <c r="C653"/>
  <c r="C635"/>
  <c r="E724"/>
  <c r="C23"/>
  <c r="C37"/>
  <c r="C316"/>
  <c r="C323"/>
  <c r="C332"/>
  <c r="C333" s="1"/>
  <c r="C351"/>
  <c r="C361"/>
  <c r="C377"/>
  <c r="C382"/>
  <c r="C387"/>
  <c r="C392"/>
  <c r="C412"/>
  <c r="C413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C431"/>
  <c r="C457"/>
  <c r="C464"/>
  <c r="C468"/>
  <c r="C469" s="1"/>
  <c r="C482"/>
  <c r="C491"/>
  <c r="C498"/>
  <c r="C516"/>
  <c r="C520"/>
  <c r="C546"/>
  <c r="C555"/>
  <c r="C559"/>
  <c r="C594"/>
  <c r="C723"/>
  <c r="C724" s="1"/>
  <c r="C38"/>
  <c r="C393" l="1"/>
  <c r="C492"/>
  <c r="C737" l="1"/>
  <c r="C591"/>
</calcChain>
</file>

<file path=xl/sharedStrings.xml><?xml version="1.0" encoding="utf-8"?>
<sst xmlns="http://schemas.openxmlformats.org/spreadsheetml/2006/main" count="774" uniqueCount="586">
  <si>
    <t xml:space="preserve">Сведения </t>
  </si>
  <si>
    <t>№ п/п</t>
  </si>
  <si>
    <t>Наименование оборудования</t>
  </si>
  <si>
    <t>Вид производимой продукции</t>
  </si>
  <si>
    <t>Итого по отрасли</t>
  </si>
  <si>
    <t>Всего по учреждению</t>
  </si>
  <si>
    <t>не заполняется</t>
  </si>
  <si>
    <t>Степень загрузки оборудования, %</t>
  </si>
  <si>
    <t>Количество, ед.</t>
  </si>
  <si>
    <t>Мельница, производство комбикорма</t>
  </si>
  <si>
    <t>Аспирационная система для смесителя</t>
  </si>
  <si>
    <t>комбикорм</t>
  </si>
  <si>
    <t>Дробилка ДКР-ЗМУ</t>
  </si>
  <si>
    <t>Пульт управления</t>
  </si>
  <si>
    <t>Смеситель ССК-3,7</t>
  </si>
  <si>
    <t>МЕЛЬНИЦА (оборудование)</t>
  </si>
  <si>
    <t>мука</t>
  </si>
  <si>
    <t>Швейное производство</t>
  </si>
  <si>
    <t>Машина пуговичная</t>
  </si>
  <si>
    <t>швейные изделия</t>
  </si>
  <si>
    <t>Машинка швейная 22 б/у</t>
  </si>
  <si>
    <t xml:space="preserve">оверлок </t>
  </si>
  <si>
    <t>Машина швейная, 97кл.</t>
  </si>
  <si>
    <t>Швейная машина пром. "Typical"</t>
  </si>
  <si>
    <t>Деревообработка</t>
  </si>
  <si>
    <t>Станок вертикально-сверлильный</t>
  </si>
  <si>
    <t>Станок рейсмусовый</t>
  </si>
  <si>
    <t>Станок токарный</t>
  </si>
  <si>
    <t>Станок фуговальный</t>
  </si>
  <si>
    <t>Станок циркуляционный</t>
  </si>
  <si>
    <t>Станок циркуляционно-долбежный</t>
  </si>
  <si>
    <t>Болгарка МАУШ 2300-230</t>
  </si>
  <si>
    <t>Вертикально-сверлильный станок</t>
  </si>
  <si>
    <t>Вертикально-фрезерный станок  1611-340,1613-008</t>
  </si>
  <si>
    <t>Горизонтально-фрезерный станок 1681-008</t>
  </si>
  <si>
    <t>Заточной станок для протяжек 1365-009, 1365-036</t>
  </si>
  <si>
    <t>Заточной станок для фрез 1365-046</t>
  </si>
  <si>
    <t>Заточной станок 1363-011,1364-058,1364-059</t>
  </si>
  <si>
    <t>Заточной станок в комплекте  1365-047</t>
  </si>
  <si>
    <t>Зубофрезерный станок 1533-087</t>
  </si>
  <si>
    <t>Кран-балка 5051-083,5052-035,5052-036</t>
  </si>
  <si>
    <t>Кругло-шлифовальный станок 1312-166</t>
  </si>
  <si>
    <t>Ножницы гильотинные 2300-450</t>
  </si>
  <si>
    <t>Плоскошлифовальный станок 1371-135</t>
  </si>
  <si>
    <t>Сварочный аппарат "Спутник"</t>
  </si>
  <si>
    <t>Листогибочная машина</t>
  </si>
  <si>
    <t>Автосервис</t>
  </si>
  <si>
    <t>Вертикально сверлильный станок 1213-181</t>
  </si>
  <si>
    <t>Компрессор 6334-011</t>
  </si>
  <si>
    <t>ремонт автомобилей</t>
  </si>
  <si>
    <t>Компрессор  0000000551</t>
  </si>
  <si>
    <t xml:space="preserve">Краскопульт с верхним бочком </t>
  </si>
  <si>
    <t>Краскопульт СТ 3000</t>
  </si>
  <si>
    <t>Кран-балка 5053-176,5353-177</t>
  </si>
  <si>
    <t xml:space="preserve">Машинка полировальная </t>
  </si>
  <si>
    <t>Трансформатор сварочный ТДМ -317 У2</t>
  </si>
  <si>
    <t>Вертикально-сверлильный станок 1214-182,393,533,602</t>
  </si>
  <si>
    <t xml:space="preserve">Копирный д/о станок ЦЛ 1200 </t>
  </si>
  <si>
    <t>Поперечно-строгательный станок 1731-073</t>
  </si>
  <si>
    <t>Станок д/о СРБ -9 4200-360</t>
  </si>
  <si>
    <t>Станок для заточки фрез 1365-049</t>
  </si>
  <si>
    <t>Станок комбинированный по дереву 4700-040</t>
  </si>
  <si>
    <t>Станок ленточнопильный</t>
  </si>
  <si>
    <t>Станок настольно-сверлильный 1210-042,041,044,045,043</t>
  </si>
  <si>
    <t>Станок СВА -3 1212-477</t>
  </si>
  <si>
    <t>Станок фрезерный по дереву 4300-017</t>
  </si>
  <si>
    <t>Токарно-винторезный станок 1162-128,498,640,343</t>
  </si>
  <si>
    <t>Токарный станок "Бернардо" 4500-020</t>
  </si>
  <si>
    <t>Углошлифовальная машинка (болгарка)</t>
  </si>
  <si>
    <t>Пила ПД7-75</t>
  </si>
  <si>
    <t xml:space="preserve"> </t>
  </si>
  <si>
    <t>Мельница</t>
  </si>
  <si>
    <t>Линия по производству растительного масла ЛМ-1</t>
  </si>
  <si>
    <t>Мешкозашивочная машина</t>
  </si>
  <si>
    <t xml:space="preserve">Универсальный комплекс </t>
  </si>
  <si>
    <t>Влагомер</t>
  </si>
  <si>
    <t>Маслоцех</t>
  </si>
  <si>
    <t xml:space="preserve">Маслофильтр </t>
  </si>
  <si>
    <t>Пресс шнековый 8500-111</t>
  </si>
  <si>
    <t>Кондитерский цех</t>
  </si>
  <si>
    <t xml:space="preserve">Машина термоусадочная </t>
  </si>
  <si>
    <t xml:space="preserve">производство </t>
  </si>
  <si>
    <t>Шкаф пекарский электрический ШПЭСМ-3</t>
  </si>
  <si>
    <t>кондитерских изделий</t>
  </si>
  <si>
    <t>Ларь морозильный</t>
  </si>
  <si>
    <t>мармелада</t>
  </si>
  <si>
    <t>стачивающие машины</t>
  </si>
  <si>
    <t xml:space="preserve">петельныемашины </t>
  </si>
  <si>
    <t>пуговичные машины</t>
  </si>
  <si>
    <t>оверлоги 3х ниточные</t>
  </si>
  <si>
    <t>закрепочные машины</t>
  </si>
  <si>
    <t>раскройно-ленточные машины</t>
  </si>
  <si>
    <t>сабельные ножи</t>
  </si>
  <si>
    <t>отрезные линейки</t>
  </si>
  <si>
    <t>пресс для дублирования</t>
  </si>
  <si>
    <t>пресс для фурнитуры</t>
  </si>
  <si>
    <t>парогенераторы</t>
  </si>
  <si>
    <t>Машина 4х игольная</t>
  </si>
  <si>
    <t>плоскошовки</t>
  </si>
  <si>
    <t>утюги</t>
  </si>
  <si>
    <t>спикатель</t>
  </si>
  <si>
    <t>ЛИУ-8, лимит наполняемости-1232 чел.,  адрес:Алтайский край, г. Новоалтайск, ул. Репина, 2</t>
  </si>
  <si>
    <t>Швейная</t>
  </si>
  <si>
    <t>Машина краеобметочная четырехниточная Yamata FY 747 А</t>
  </si>
  <si>
    <t>Швейные изделия</t>
  </si>
  <si>
    <t>Машина петельная Velles VBH 580 U</t>
  </si>
  <si>
    <t>Машина прямострочная швейная Yamata FY 5550</t>
  </si>
  <si>
    <t>Машина прямострочная швейная 1022</t>
  </si>
  <si>
    <t>Машина стачивающее-обметочная пятиниточная Yamata FY 757 А</t>
  </si>
  <si>
    <t>Оверлок JUKI промышленный</t>
  </si>
  <si>
    <t>Оверлок  Yamata промышленный</t>
  </si>
  <si>
    <t>Полуавтомат для пришивания пуговиц  Yamata FY 373</t>
  </si>
  <si>
    <t>Полуавтомат пуговичного стежка</t>
  </si>
  <si>
    <t>Лесорама Р 63-5Б</t>
  </si>
  <si>
    <t>Пиломатериал</t>
  </si>
  <si>
    <t>Металлобработка</t>
  </si>
  <si>
    <t>металлоизделия</t>
  </si>
  <si>
    <t>Станок фрезерный</t>
  </si>
  <si>
    <t>Станок шлифовальный</t>
  </si>
  <si>
    <t>Станок сверлильный</t>
  </si>
  <si>
    <t>Вибростол</t>
  </si>
  <si>
    <t>Приспособление д/изгот.шлакоблоков</t>
  </si>
  <si>
    <t>Растворомешалка (бетон)</t>
  </si>
  <si>
    <t>Щековая дробилка</t>
  </si>
  <si>
    <t>Станок токарно-винтовой</t>
  </si>
  <si>
    <t>Станок токарно-винторезный</t>
  </si>
  <si>
    <t>Станок токарный (винторезный)</t>
  </si>
  <si>
    <t>Станок токарный винторезный</t>
  </si>
  <si>
    <t>Труборез (прибор для резки труб)</t>
  </si>
  <si>
    <t>Мех пила</t>
  </si>
  <si>
    <t>Сварочный аппарат</t>
  </si>
  <si>
    <t>Станок вертикально -  сверлильный 2Н 125 б/у</t>
  </si>
  <si>
    <t>Станок для вязки сеток</t>
  </si>
  <si>
    <t>Станок для изготовлении сетки рабицы</t>
  </si>
  <si>
    <t>Станок листогиб</t>
  </si>
  <si>
    <t>Станок настольный сверлильный</t>
  </si>
  <si>
    <t>Трубогиб (сборный)</t>
  </si>
  <si>
    <t>Участок изготовления древесного угля</t>
  </si>
  <si>
    <t>Печь углевыжигательная</t>
  </si>
  <si>
    <t>изготовление древесного угля</t>
  </si>
  <si>
    <t>Углевыжигательная печь</t>
  </si>
  <si>
    <t>возмещение прямых затрат</t>
  </si>
  <si>
    <t>Швейный участок</t>
  </si>
  <si>
    <t>Вертикальный раскройный нож  Kaisiman CZD 3/750 (6")</t>
  </si>
  <si>
    <t>Оверлок</t>
  </si>
  <si>
    <t>Оверлок 3-х нит.Typical GN-793 в комплекте со столом и эл. приводом</t>
  </si>
  <si>
    <t>оверлок 4-х ниточный "Typical" GN-794</t>
  </si>
  <si>
    <t>оверлок 4-х ниточный "Typical" GN-794 (головка)</t>
  </si>
  <si>
    <t>Парогенератор (2 литра)</t>
  </si>
  <si>
    <t>Парогенератор MINI 5.38 литра</t>
  </si>
  <si>
    <t>Парогенератор Т-Super mini 2035 (3,5 литра)</t>
  </si>
  <si>
    <t>Петельная машина Jack JK-T782 в комплекте со столом промышленным и двигателем</t>
  </si>
  <si>
    <t>Промышленная швейн.машина"Tipical"GC6850(для сред.тяжел.ткан)в к/те эл.прив.стол</t>
  </si>
  <si>
    <t>Промышленная швейная машина "Typical"GC 6850</t>
  </si>
  <si>
    <t>Промышленная швейная машина (пуговичная)  Yamata FY 373</t>
  </si>
  <si>
    <t>Промышленная швейная машина VO700S-5H (гол) (оверлог)</t>
  </si>
  <si>
    <t>Промышленная швейная машина Yamata FY 757A-516М2-35 (оверлог)</t>
  </si>
  <si>
    <t>Промышленная швейная машина Yamata FY 781-3 (оверлог)</t>
  </si>
  <si>
    <t>Промышленная швейная машина"Tipical" GC6850(для легк.сред.ткан)</t>
  </si>
  <si>
    <t>Промышленная швейная машина"Tipical"GC6850(для сред.тяжел.ткан) в сост стол,двиг</t>
  </si>
  <si>
    <t>Промышленная швейная машина"Tipical" GC6850(для сред.тяжел.ткан)</t>
  </si>
  <si>
    <t>Раскройная машина с диском ножом Туре (90мм)</t>
  </si>
  <si>
    <t>Швейная машина-оверлог1</t>
  </si>
  <si>
    <t>Краеобметочная машина (оверлог) Jasmine GN 1-2</t>
  </si>
  <si>
    <t>Швейная машина -597 зав. 042868</t>
  </si>
  <si>
    <t xml:space="preserve">Оверлог AURORA A-757, компл. стол </t>
  </si>
  <si>
    <t xml:space="preserve">Шв. машина Anusw AS 6150H компл.стол </t>
  </si>
  <si>
    <t>Краскопульт</t>
  </si>
  <si>
    <t xml:space="preserve">ремонт атомобилей </t>
  </si>
  <si>
    <t>Сварочная машина (полуавтомат)</t>
  </si>
  <si>
    <t>Сварочный аппарат инвертор. "Ресанта" САИ 220САИ 220 Р</t>
  </si>
  <si>
    <t>Полуавтомат (сварочный аппарат)</t>
  </si>
  <si>
    <t>Станок настольно-сверлильный</t>
  </si>
  <si>
    <t>Шлиф машина "Болгарка"1</t>
  </si>
  <si>
    <t>Капронолит</t>
  </si>
  <si>
    <t>Пресс</t>
  </si>
  <si>
    <t>Гвоздильный</t>
  </si>
  <si>
    <t>Кривошипный пресс</t>
  </si>
  <si>
    <t>Станок листогиб маленький</t>
  </si>
  <si>
    <t>Трубогиб</t>
  </si>
  <si>
    <t>Станок для производства гвоздей</t>
  </si>
  <si>
    <t>Станок сверлильный ШЛДБ (Шапс)</t>
  </si>
  <si>
    <t>Станок строгальный (Фуговальный)</t>
  </si>
  <si>
    <t>Пилорама</t>
  </si>
  <si>
    <t>Рейсмус РСЗ</t>
  </si>
  <si>
    <t>Станок деревообрабатывающий (циркулярка)</t>
  </si>
  <si>
    <t>Станок токарный по дереву</t>
  </si>
  <si>
    <t>Станок универсальный (циркулярка-фуканок)</t>
  </si>
  <si>
    <t>Циркулярка (торцовка)</t>
  </si>
  <si>
    <t>Электролобзик ПМ5-720э</t>
  </si>
  <si>
    <t>Электрофреза МФЗ-1100Э</t>
  </si>
  <si>
    <t>Пила торцовая Кроун 960ВТ 220-230В</t>
  </si>
  <si>
    <t>Фен промышленный</t>
  </si>
  <si>
    <t>Бензопила "Штиль-180" б/у</t>
  </si>
  <si>
    <t>Станок фрезерный 380В, 3кВт, б/у</t>
  </si>
  <si>
    <t>Станок шлифовальный  ШлПС-6м 380В</t>
  </si>
  <si>
    <t>Болгарка Макита GA4530 720Вт 220В б/у</t>
  </si>
  <si>
    <t>Машина сверлильная ДУ-13/780ЭР</t>
  </si>
  <si>
    <t>Машина сверлильная ДШ-10/260Э2</t>
  </si>
  <si>
    <t>Шлифмашинка ленточная "Интерскол" 100</t>
  </si>
  <si>
    <t>Шлифовальная машинка SKIL XL 300</t>
  </si>
  <si>
    <t>Участок изготовления туалетной бумаги</t>
  </si>
  <si>
    <t xml:space="preserve">туалетная бумага </t>
  </si>
  <si>
    <t xml:space="preserve">Бумагоделательная машина (БДМ-1000) </t>
  </si>
  <si>
    <t>мебель из дерева, товары народного потребления</t>
  </si>
  <si>
    <t>ФКУ ИК-6 УФСИН России по Алтайскому краю,режим общий,лимит наполняемости-1065 , адрес:Алтайский край ,с. Шипуново,ул. Заводская,48 а</t>
  </si>
  <si>
    <t>ФКУ ИК-11 УФСИН России по Алтайскому краю, общий режим содержания, Алтайский край г. Новоалтайск, ул. Дорожная 30</t>
  </si>
  <si>
    <t>Автоматическая концевая линейка</t>
  </si>
  <si>
    <t>Гладильный пресс</t>
  </si>
  <si>
    <t>Двухигольная машина</t>
  </si>
  <si>
    <t>Закрепочная машина</t>
  </si>
  <si>
    <t>Консольный утюжильный стол</t>
  </si>
  <si>
    <t>Линейка отрезная</t>
  </si>
  <si>
    <t>Машина 4-х игольная</t>
  </si>
  <si>
    <t>Машина раскройная</t>
  </si>
  <si>
    <t>Настилочный комплекс</t>
  </si>
  <si>
    <t>Нож раскройный сабельный</t>
  </si>
  <si>
    <t>Оверлог</t>
  </si>
  <si>
    <t>Оверлог 5-ниточный</t>
  </si>
  <si>
    <t>Оверлог 4-ниточный</t>
  </si>
  <si>
    <t>П/А для пришивания пуговиц</t>
  </si>
  <si>
    <t>Парогенератор</t>
  </si>
  <si>
    <t>Передвижная раскройная машина</t>
  </si>
  <si>
    <t>Петельная машина</t>
  </si>
  <si>
    <t>Петельный п/а</t>
  </si>
  <si>
    <t>Пресс для установки фурнитуры Jati</t>
  </si>
  <si>
    <t>Пром.шв. машина(Typikal, , )</t>
  </si>
  <si>
    <t>Пром.шв. машинаVLS1020</t>
  </si>
  <si>
    <t>Пресс-стол 3-х позиционный</t>
  </si>
  <si>
    <t>Пром.шв. машина</t>
  </si>
  <si>
    <t>Пром.шв. машина Jack</t>
  </si>
  <si>
    <t>Пром.шв. машина Protex</t>
  </si>
  <si>
    <t>Пром.шв. машина Typical</t>
  </si>
  <si>
    <t xml:space="preserve">Пуговичный п/а </t>
  </si>
  <si>
    <t>Разметочное устройство</t>
  </si>
  <si>
    <t>Раскройная машина</t>
  </si>
  <si>
    <t>Раскройный нож</t>
  </si>
  <si>
    <t>Ручная концевая линейка</t>
  </si>
  <si>
    <t>Стачивающе-обметочная машина</t>
  </si>
  <si>
    <t>мебель,товары народного потребления</t>
  </si>
  <si>
    <t>товары народного потребления</t>
  </si>
  <si>
    <t>Участок по ремонту автомобилей</t>
  </si>
  <si>
    <t>Компрессор</t>
  </si>
  <si>
    <t>Сварочный полуавтомат "Спутник"</t>
  </si>
  <si>
    <t>Сварочный полуавтомат</t>
  </si>
  <si>
    <t>УШМ Bosch</t>
  </si>
  <si>
    <t>Болгарка Интерскол</t>
  </si>
  <si>
    <t>Машина полировальная</t>
  </si>
  <si>
    <t>Пневмошлифовальная орбитальная машинка</t>
  </si>
  <si>
    <t>ФКУ ИК-10 УФСИН России по Алтайскому краю, режим строгий, лимит наполнения 1915 осужденных, адрес: Алтайский край, г.Рубцовск, Тракторная 26а</t>
  </si>
  <si>
    <t>Грабли-ворошилки ГВК-6М</t>
  </si>
  <si>
    <t>овощная продукция (морковь, свекла, капуста, томаты и огурцы)</t>
  </si>
  <si>
    <t>Косилка дисковая навесная КДН-210</t>
  </si>
  <si>
    <t>Пресс-подборщик рулонный ПРФ-145П</t>
  </si>
  <si>
    <t>Культиватор окучник навесной КОН-28</t>
  </si>
  <si>
    <t>Плуг ПЛН 3-35</t>
  </si>
  <si>
    <t>Жатка валковая прицепная</t>
  </si>
  <si>
    <t>Рассадопосадочная машина SPAPPERI модель AS 200 T6</t>
  </si>
  <si>
    <t>Пленкоукладчик SPAPPERI модель SF 150</t>
  </si>
  <si>
    <t>Прицеп тракторный самосвальный 2 ПТС-10</t>
  </si>
  <si>
    <t>Фреза для обработки земли</t>
  </si>
  <si>
    <t>Навесное оборудование ПКУ -08С</t>
  </si>
  <si>
    <t>Мотокультиватор КБ 60 Н</t>
  </si>
  <si>
    <t>Сеялка ручная СРТ 1</t>
  </si>
  <si>
    <t>Ранцевый опрыскиватель</t>
  </si>
  <si>
    <t>Сеялка ручная</t>
  </si>
  <si>
    <t>молокозавод</t>
  </si>
  <si>
    <t>Сепаратор- сливкоотделитель</t>
  </si>
  <si>
    <t>парогенератор</t>
  </si>
  <si>
    <t>Установка приемки молока</t>
  </si>
  <si>
    <t>Пластинчатый охладитель</t>
  </si>
  <si>
    <t>Резервуар</t>
  </si>
  <si>
    <t>Пульт управления приемкой молока</t>
  </si>
  <si>
    <t>Ванна длительной пастеризации</t>
  </si>
  <si>
    <t>Пульт управления ванной длительной пастеризации</t>
  </si>
  <si>
    <t>Генератор ледяной воды</t>
  </si>
  <si>
    <t>Насос диспергатор</t>
  </si>
  <si>
    <t>Дозатор для жидких пищевых продуктов</t>
  </si>
  <si>
    <t>Ванна моечная односекционная</t>
  </si>
  <si>
    <t>Насос центробежный ОНЦ</t>
  </si>
  <si>
    <t>Анализатор Лактан 1-4</t>
  </si>
  <si>
    <t>Прибор PH-PRO</t>
  </si>
  <si>
    <t>Анализатор молока Клевер-2</t>
  </si>
  <si>
    <t>Маслоизготовитель МПД-100</t>
  </si>
  <si>
    <t>Сепаратор- сливкоотделитель ж-5 ОСБ</t>
  </si>
  <si>
    <t>Камера холодильная КНХ-6</t>
  </si>
  <si>
    <t>Камера холодильная низкотемпературная Полаир КХН-14.69</t>
  </si>
  <si>
    <t>Насос Г2-ОПБ тип 36-1Ц2,8-20</t>
  </si>
  <si>
    <t>Насос ОНЦ 1,5/20Л5-0,75/2</t>
  </si>
  <si>
    <t>Насос ОНЦ 1,5/20К5-0,75/2</t>
  </si>
  <si>
    <t>Цех по производству ПЭТ бутылок</t>
  </si>
  <si>
    <t>Водоохладитель Гранд</t>
  </si>
  <si>
    <t>производство ПЭТ бутылок объемом 5 литров</t>
  </si>
  <si>
    <t>Ресивер С-300</t>
  </si>
  <si>
    <t>Полуавтоматическая выдувная машина марки МВ-ПЭТ</t>
  </si>
  <si>
    <t>Компрессор высокого давления 18-1,6/20</t>
  </si>
  <si>
    <t>Надувная прес-форма</t>
  </si>
  <si>
    <t xml:space="preserve">Подсобное хозяйство </t>
  </si>
  <si>
    <t>Молокоохладительная установка</t>
  </si>
  <si>
    <t>производство мяса говядины и молока цельного</t>
  </si>
  <si>
    <t>Насос вакуумный УВД-10.000</t>
  </si>
  <si>
    <t>ФКУ КП-7 УФСИН России по Алтайскому краю,,лимит наполняемости-131 , адрес:Алтайский край ,с. Шипуново,ул. Заводская,52а</t>
  </si>
  <si>
    <t>ФКЛПУ КТБ-12 УФСИН России по АК, больница, наполняемость-453 чел., г.Барнаул, проезд Канатный, 83</t>
  </si>
  <si>
    <t>вертикальный раскройный нож Kaisiman KSM-8003 (12")</t>
  </si>
  <si>
    <t>вертикальный раскройный нож Kaisiman KSM-9003 (12)</t>
  </si>
  <si>
    <t>машинка петельная</t>
  </si>
  <si>
    <t>оверлок 3-ниточный JATI JT-737-504М2-04(гол) (гол)</t>
  </si>
  <si>
    <t>оверлок 5-ниточный JATI JT-732-70 (гол)</t>
  </si>
  <si>
    <t>оверлок 5-ниточный JATI JT-757-516М2-55 (гол)</t>
  </si>
  <si>
    <t>оверлок пятиниточный Yamata FY 737 А-516М2-35</t>
  </si>
  <si>
    <t>оверлок трехниточный Yamata FY 737 А</t>
  </si>
  <si>
    <t>Парогенератор с утюгом мини CISMA  СМ 5.0L</t>
  </si>
  <si>
    <t>Петельный полуавтомат SUNSIR SS-T781</t>
  </si>
  <si>
    <t>петельный полуавтомат Yamata FY 781</t>
  </si>
  <si>
    <t>Плоскошовная 3-х игольная швейная машина JATI JT-500-01 СВх364(гол.)</t>
  </si>
  <si>
    <t>промышленная швейная машина Yamata FY 5550</t>
  </si>
  <si>
    <t>промышленная швейная машина Yamata FY 5550  GC 8720 H</t>
  </si>
  <si>
    <t>Пуговичный полуавтомат SUNSIR SS-T4</t>
  </si>
  <si>
    <t>пуговичный полуавтомат Yamata FY 373</t>
  </si>
  <si>
    <t>раскройный нож LD 103 (6)</t>
  </si>
  <si>
    <t>ручная отрезная линейка JATI JT-D108A (2,5m)</t>
  </si>
  <si>
    <t>ручная отрезная линейка JATI JT-D108A (3.2m)</t>
  </si>
  <si>
    <t>Стационарная ленточная раскройная машина FX900</t>
  </si>
  <si>
    <t>швейная машина 1022м 03 с пром столом</t>
  </si>
  <si>
    <t>швейная машина 51 кл с пром. столом</t>
  </si>
  <si>
    <t>швейная машина Typical, 6596р</t>
  </si>
  <si>
    <t>швейная машина Typical, 27000р</t>
  </si>
  <si>
    <t>швейная машина Typical, 12300р</t>
  </si>
  <si>
    <t>Швейная машина Yamata 5550, 12711,87р</t>
  </si>
  <si>
    <t>Швейная машина Yamata 5565, 12711,86р</t>
  </si>
  <si>
    <t>швейная машина Алтин произв. столом</t>
  </si>
  <si>
    <t>швейная машина Тупикал с пром. столом</t>
  </si>
  <si>
    <t>электрораскройный нож Velles LD 100</t>
  </si>
  <si>
    <t>Дисковый раскройный нож JATI JT-70</t>
  </si>
  <si>
    <t>оверлок 51кл</t>
  </si>
  <si>
    <t>машина запаячная</t>
  </si>
  <si>
    <t>оверлог</t>
  </si>
  <si>
    <t xml:space="preserve">пресс </t>
  </si>
  <si>
    <t>швейная машина</t>
  </si>
  <si>
    <t>Швейная машина 22</t>
  </si>
  <si>
    <t>Автоматическая скребмашина с чаном шпарильным</t>
  </si>
  <si>
    <t>Весы платформенные ВП 1000</t>
  </si>
  <si>
    <t>весы Элефант-1000-41 для взвешивания животных</t>
  </si>
  <si>
    <t>Камера т/изол. холодильная КХН 2.94</t>
  </si>
  <si>
    <t>Камера т/изол. холодильная КХН 28.10</t>
  </si>
  <si>
    <t>Машина холодильная низкотемперартурная сплит-система SB331SF</t>
  </si>
  <si>
    <t>Машина холодильная среднетемперартурная моноблочная ММ111SF</t>
  </si>
  <si>
    <t>Пила для продольной распиловки туш в комплекте с балансиром и полотном</t>
  </si>
  <si>
    <t>Пила циркулярная MAKITA 5704R 1200Вт 4900об/мин 190*30мм макс.пропил 66мм</t>
  </si>
  <si>
    <t>Подвесной путь</t>
  </si>
  <si>
    <t>Стол технологический (1)</t>
  </si>
  <si>
    <t>Стол технологический (2)</t>
  </si>
  <si>
    <t>Стол технологический (3)</t>
  </si>
  <si>
    <t xml:space="preserve">Холодильное оборудование (агрегат,конденсатор,воздухоохладитель)   </t>
  </si>
  <si>
    <t>Щипцы для эл.оглушения свиней</t>
  </si>
  <si>
    <t>Гидравлика</t>
  </si>
  <si>
    <t>Комрессор</t>
  </si>
  <si>
    <t>шлифовальная машина</t>
  </si>
  <si>
    <t>аэрограф АВ-01</t>
  </si>
  <si>
    <t>Влагомаслоотделитель РТ50</t>
  </si>
  <si>
    <t>Вытяжной вентилятор</t>
  </si>
  <si>
    <t>Кондуктор для растяжки автомобилей</t>
  </si>
  <si>
    <t>Полировальная интерскол 1300Вт</t>
  </si>
  <si>
    <t>Токарно-винторезный станок</t>
  </si>
  <si>
    <t>Токарный  станок</t>
  </si>
  <si>
    <t>фен промышленный</t>
  </si>
  <si>
    <t>Шлифмашинка TSM 150</t>
  </si>
  <si>
    <t>кран балка</t>
  </si>
  <si>
    <t>Долбежный станок</t>
  </si>
  <si>
    <t>компрессор 58035</t>
  </si>
  <si>
    <t>Настольно-сверлильный станок</t>
  </si>
  <si>
    <t>пила угловая поворотная</t>
  </si>
  <si>
    <t>Пулевизатор</t>
  </si>
  <si>
    <t>Станок фрезерный 1100</t>
  </si>
  <si>
    <t>фен ЗУБР</t>
  </si>
  <si>
    <t>Фрезер МФ2 - 620Э</t>
  </si>
  <si>
    <t>фуговальный станок</t>
  </si>
  <si>
    <t>Шлифовальная машина ЛШМ 0,8 Диолд</t>
  </si>
  <si>
    <t>шлифовальная машина плоская 3007-01</t>
  </si>
  <si>
    <t>электрофреза МФ3-1100Э</t>
  </si>
  <si>
    <t>оказание услуг по забою</t>
  </si>
  <si>
    <t>оказание услуг по изготовлению шорных изделий</t>
  </si>
  <si>
    <t>Молот</t>
  </si>
  <si>
    <t>Настольно-сверрлильный станок</t>
  </si>
  <si>
    <t>Пресс-ножницы комбинированные</t>
  </si>
  <si>
    <t>Пресс гидравлический</t>
  </si>
  <si>
    <t>Радиально-сверлильный станок</t>
  </si>
  <si>
    <t>Строгальный станок</t>
  </si>
  <si>
    <t>Станок для раскроя ЛДСП</t>
  </si>
  <si>
    <t>Вертикальный фрезер</t>
  </si>
  <si>
    <t>Швейная машина</t>
  </si>
  <si>
    <t>Пила для распиловки грудины свиней</t>
  </si>
  <si>
    <t>Стек электирического глушения скота  В2-ФОЭ-2</t>
  </si>
  <si>
    <t xml:space="preserve">Автоматическая сребмашина с чаном </t>
  </si>
  <si>
    <t>Инъектор ручной посолочный ФИП 5-40П</t>
  </si>
  <si>
    <t>Мясомассажер вакуумный ВМ 70</t>
  </si>
  <si>
    <t xml:space="preserve">Вакуум -упаковочная машина </t>
  </si>
  <si>
    <t>Коптильный шкаф</t>
  </si>
  <si>
    <t>Холодильная машина TFH2516</t>
  </si>
  <si>
    <t>Холодильная машина TFH4524</t>
  </si>
  <si>
    <t xml:space="preserve">Холодильная камера </t>
  </si>
  <si>
    <t>Холодильное устройство в сборе</t>
  </si>
  <si>
    <t>Всего по УФСИН</t>
  </si>
  <si>
    <t>Убойный участок</t>
  </si>
  <si>
    <t>Камера холодильная в комплекте КХ-105 PENOPAN )</t>
  </si>
  <si>
    <t>Шорный участок</t>
  </si>
  <si>
    <t>Заточной станок</t>
  </si>
  <si>
    <t>Участок автосервиса</t>
  </si>
  <si>
    <t>Мельн. Комплекс</t>
  </si>
  <si>
    <t>Мука</t>
  </si>
  <si>
    <t>Комбикорм</t>
  </si>
  <si>
    <t>Установка Шелушильно-шлифовальная</t>
  </si>
  <si>
    <t>Крупа</t>
  </si>
  <si>
    <t>Станок  круглопильный</t>
  </si>
  <si>
    <t>Станок круглопильный</t>
  </si>
  <si>
    <t>Станок шлиф-ленточный</t>
  </si>
  <si>
    <t>Аппарат раструбной сварки пластика</t>
  </si>
  <si>
    <t>Станок шлифовально-ленточн</t>
  </si>
  <si>
    <t>Станок торцовочный</t>
  </si>
  <si>
    <t>Станок фрезерный по дереву</t>
  </si>
  <si>
    <t>Станок кромко-шлифовал</t>
  </si>
  <si>
    <t>Линия облицовки кромок</t>
  </si>
  <si>
    <t>Линия фанерования кромок</t>
  </si>
  <si>
    <t>Токарно-винторезной</t>
  </si>
  <si>
    <t>Универсально-заточной</t>
  </si>
  <si>
    <t>Вертикально-сверлильный</t>
  </si>
  <si>
    <t>Вентилятор</t>
  </si>
  <si>
    <t>Настольно-сверлильный</t>
  </si>
  <si>
    <t>Универсальный по дереву</t>
  </si>
  <si>
    <t>Точильно-шлифовальный</t>
  </si>
  <si>
    <t>Фуговальный по дереву</t>
  </si>
  <si>
    <t>Круглопильный торцовочный</t>
  </si>
  <si>
    <t xml:space="preserve">Рейсмусовый односторонний </t>
  </si>
  <si>
    <t>Деревообр. универсальный</t>
  </si>
  <si>
    <t>Станок комбинированный</t>
  </si>
  <si>
    <t>Станок круглопалочный</t>
  </si>
  <si>
    <t xml:space="preserve">Пилорама </t>
  </si>
  <si>
    <t xml:space="preserve">Пилоножеточильный </t>
  </si>
  <si>
    <t>Деревообрабат.универсальный</t>
  </si>
  <si>
    <t>Станок прорезно-шпоновый</t>
  </si>
  <si>
    <t>Деревообрабат-сверлильный</t>
  </si>
  <si>
    <t xml:space="preserve">Продольно-горизонтальный </t>
  </si>
  <si>
    <t>Сушильная камера</t>
  </si>
  <si>
    <t>Шлифовально-ленточный</t>
  </si>
  <si>
    <t>Деревообрабат универс</t>
  </si>
  <si>
    <t xml:space="preserve"> Сверлильно- пазовальный</t>
  </si>
  <si>
    <t>Пресс холодного прессования</t>
  </si>
  <si>
    <t>Аккумуляторный шуруповерт</t>
  </si>
  <si>
    <t>Калорифер</t>
  </si>
  <si>
    <t>Станок циркулярный</t>
  </si>
  <si>
    <t>Рейсмусовый односторонний</t>
  </si>
  <si>
    <t>Шлиф с диск бобин</t>
  </si>
  <si>
    <t>Токарно-винторезный</t>
  </si>
  <si>
    <t>Станок  ленточнопильный «Алтай 900» prof</t>
  </si>
  <si>
    <t>Станок чашкорезный</t>
  </si>
  <si>
    <t>Машина швейная</t>
  </si>
  <si>
    <t>Пилорама Р63</t>
  </si>
  <si>
    <t>Аккамуляторный шуруповерт</t>
  </si>
  <si>
    <t>Станок ШЛДБ</t>
  </si>
  <si>
    <t>Станок алмазно-расточной</t>
  </si>
  <si>
    <t>Станок вертикально-фрезерный</t>
  </si>
  <si>
    <t>Станок деревообрабатывающий</t>
  </si>
  <si>
    <t>Станок для изготовления черенков</t>
  </si>
  <si>
    <t>Станок для пропиливания</t>
  </si>
  <si>
    <t>Станок кромкообрезной деревообрабатывающий</t>
  </si>
  <si>
    <t>Морозильный ларь</t>
  </si>
  <si>
    <t>Станок по дереву ШЛДБ</t>
  </si>
  <si>
    <t>Электрическая мясорубка</t>
  </si>
  <si>
    <t>Фаршемес</t>
  </si>
  <si>
    <t xml:space="preserve">Электролобзик </t>
  </si>
  <si>
    <t>Станок цилиндровочный</t>
  </si>
  <si>
    <t>Электротельфер ТЭ-320</t>
  </si>
  <si>
    <t>Электо гриль</t>
  </si>
  <si>
    <t>Станок заточной</t>
  </si>
  <si>
    <t>Шлифмашина</t>
  </si>
  <si>
    <t>Фуганок</t>
  </si>
  <si>
    <t>Дервообработка</t>
  </si>
  <si>
    <t>Всего по отрасли</t>
  </si>
  <si>
    <t>Пищевая промышленность</t>
  </si>
  <si>
    <t>Обувной участок</t>
  </si>
  <si>
    <t>Пресс ППГ(обувь)</t>
  </si>
  <si>
    <t>Экструдер</t>
  </si>
  <si>
    <t>Бортопрошивочная машина</t>
  </si>
  <si>
    <t xml:space="preserve">Скорняжная машина </t>
  </si>
  <si>
    <t>Машина колонковая одноигольная</t>
  </si>
  <si>
    <t>Промышленная швейная машина Typical</t>
  </si>
  <si>
    <t xml:space="preserve">Машина петлепробивочная </t>
  </si>
  <si>
    <t>Оверлок в сборе Typical GN 793</t>
  </si>
  <si>
    <t>Пром. швейная машина SUNSTAR</t>
  </si>
  <si>
    <t>Промышленная швейная машина Typical GC 20616</t>
  </si>
  <si>
    <t>Станок брусовочный</t>
  </si>
  <si>
    <t>Станок  для подстрижки щеток</t>
  </si>
  <si>
    <t>Станок для слоения</t>
  </si>
  <si>
    <t>Шлифовальный станок</t>
  </si>
  <si>
    <t>Машина швейная кл.1022М</t>
  </si>
  <si>
    <t xml:space="preserve">Мешкозашивочная машина </t>
  </si>
  <si>
    <t>Оверлок51 кл.</t>
  </si>
  <si>
    <t>Станок «Олимпия»</t>
  </si>
  <si>
    <t>Машина швейная 1022М кл.</t>
  </si>
  <si>
    <t>Машина швейная кл. 852</t>
  </si>
  <si>
    <t>Машина швейная кл. 333</t>
  </si>
  <si>
    <t>Шелушильно –шлифовальная машина УШШ-80</t>
  </si>
  <si>
    <t>Одноигольная колонковая машина челночного стежка</t>
  </si>
  <si>
    <t>Машина швейная челночного стежка</t>
  </si>
  <si>
    <t>Машина для срезания толстого края кожи</t>
  </si>
  <si>
    <t>Швейная промышленная машина</t>
  </si>
  <si>
    <t>Колонкова машина</t>
  </si>
  <si>
    <t>Машина для спуска края кожи</t>
  </si>
  <si>
    <t>Швейная  машина</t>
  </si>
  <si>
    <t xml:space="preserve">Прямострочная машина </t>
  </si>
  <si>
    <t>Прямострочная машина</t>
  </si>
  <si>
    <t>Токарный участок</t>
  </si>
  <si>
    <t>Электропечь</t>
  </si>
  <si>
    <t>Резьбонарезной  станок</t>
  </si>
  <si>
    <t>Радиально-сверлильный</t>
  </si>
  <si>
    <t>Вертикально фрезерный</t>
  </si>
  <si>
    <t>Электро подвесной кран</t>
  </si>
  <si>
    <t>Станок радиально-сверлильный</t>
  </si>
  <si>
    <t>Вертикально-фрезерный</t>
  </si>
  <si>
    <t>Станок круглошлифовальный</t>
  </si>
  <si>
    <t>Металлообработка</t>
  </si>
  <si>
    <t>Электротельфер</t>
  </si>
  <si>
    <t>Вальцегибочный</t>
  </si>
  <si>
    <t>Электроталь</t>
  </si>
  <si>
    <t>Пресс механический-100т</t>
  </si>
  <si>
    <t>Пресс механический-25т</t>
  </si>
  <si>
    <t>Пресс механический-16т</t>
  </si>
  <si>
    <t>Автомат пружинный</t>
  </si>
  <si>
    <t>Сварочная машина</t>
  </si>
  <si>
    <t>Пружинно-навивочный</t>
  </si>
  <si>
    <t>Пресс механический-63т</t>
  </si>
  <si>
    <t>Правильно-гибочный</t>
  </si>
  <si>
    <t>Кран мостовой 5т</t>
  </si>
  <si>
    <t>Конденсаторная установка</t>
  </si>
  <si>
    <t>Ножницы гильотинные</t>
  </si>
  <si>
    <t>Станок отрезной</t>
  </si>
  <si>
    <t>Машина контактной сварки</t>
  </si>
  <si>
    <t>Полуавтомат «Мангуст»</t>
  </si>
  <si>
    <t>Станок токарно-карусельный</t>
  </si>
  <si>
    <t xml:space="preserve">Калорифер </t>
  </si>
  <si>
    <t>Трубгогиб</t>
  </si>
  <si>
    <t>Рохля</t>
  </si>
  <si>
    <t>Станок точильный</t>
  </si>
  <si>
    <t>Пресс механический</t>
  </si>
  <si>
    <t>Машина точечной сварки</t>
  </si>
  <si>
    <t>Универсально-фрезерный</t>
  </si>
  <si>
    <t>Поперечно-строгальный</t>
  </si>
  <si>
    <t>Пресс  гидравлический</t>
  </si>
  <si>
    <t>Станок  СР-6-7</t>
  </si>
  <si>
    <t>Плоско-шлифовальный</t>
  </si>
  <si>
    <t xml:space="preserve">Станок заточной </t>
  </si>
  <si>
    <t xml:space="preserve">Станок отрезной </t>
  </si>
  <si>
    <t>Горизонтально-фрезерный</t>
  </si>
  <si>
    <t>Токарно-револьверный</t>
  </si>
  <si>
    <t>Плоскошлифовальный</t>
  </si>
  <si>
    <t>Электрическая панель</t>
  </si>
  <si>
    <t>Станок для пружин</t>
  </si>
  <si>
    <t>Станок трубогибочный ВК-3</t>
  </si>
  <si>
    <t xml:space="preserve">Электропечь </t>
  </si>
  <si>
    <t xml:space="preserve">Станок для пружин </t>
  </si>
  <si>
    <t>Станок ШЛПС</t>
  </si>
  <si>
    <t xml:space="preserve">Трансформатор </t>
  </si>
  <si>
    <t>Станок горизонтально-фрезерный</t>
  </si>
  <si>
    <t xml:space="preserve">Электрорубанок </t>
  </si>
  <si>
    <t>Молот пневматический</t>
  </si>
  <si>
    <t xml:space="preserve">Электроталь </t>
  </si>
  <si>
    <t xml:space="preserve">Реастат сварочный </t>
  </si>
  <si>
    <t>Пресс горячего прессования</t>
  </si>
  <si>
    <t>Станок долбежный деревообрабатывающий</t>
  </si>
  <si>
    <t xml:space="preserve">Станок радиально-сверлильный </t>
  </si>
  <si>
    <t>Станок токарно-револьверный</t>
  </si>
  <si>
    <t xml:space="preserve">о наличии и использовании производственных мощностей </t>
  </si>
  <si>
    <t>ФКУ ИК-3 УФСИН России по Алтайскому краю, режим строгий, лимит наполнения 1883 осужденных, адрес: Алтайский край, г.Барнаул, Куета 29</t>
  </si>
  <si>
    <t>оказание услуг по изготовлению сувенирных, столярных изделий</t>
  </si>
  <si>
    <t>ФКУ ИК-9 УФСИН России по Алтайскому краю,режим собый,лимит наполняемости- 1376, адрес:Алтайский край ,г. Рубцовск,ул. Тракторная ,26</t>
  </si>
  <si>
    <t>ФКУ ИК-4 УФСИН России по Алтайскому краю, режим общий, лимит наполнения 1273 осужденных, адрес: Алтайский край, г.Рубцовск, ул.Тракторная,23"а"</t>
  </si>
  <si>
    <t>убойный пункт</t>
  </si>
  <si>
    <t>мясные деликатесы</t>
  </si>
  <si>
    <t>ФКУ ИК-5 УФСИН России по Алтайскому краю, режим общий, лимит наполнения 1955 осужденных, адрес: Алтайский край, г.Рубцовск, ул.Тракторная,23</t>
  </si>
  <si>
    <t>Производство муки</t>
  </si>
  <si>
    <t>Масло подсолнечное</t>
  </si>
  <si>
    <t>оверлог  5-ниточный</t>
  </si>
  <si>
    <t>2-х игольные машины</t>
  </si>
  <si>
    <t>ФКУЛИУ-1УФСИН России по Алтайскому краю,лимит наполнения-1245 чел.,  адрес:Алтайский край, г. Барнаул, ул. 9-й Заводской проезд,44</t>
  </si>
  <si>
    <t>Станок 4-сторонний строгальный</t>
  </si>
  <si>
    <t>молочная продукция (молоко питьевое, масло сливочное)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</si>
</sst>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Courier New"/>
      <family val="3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60">
    <xf numFmtId="0" fontId="0" fillId="0" borderId="0" xfId="0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4" fillId="0" borderId="0" xfId="1" applyFont="1" applyFill="1" applyBorder="1" applyAlignment="1">
      <alignment horizontal="center"/>
    </xf>
    <xf numFmtId="0" fontId="1" fillId="0" borderId="0" xfId="0" applyFont="1" applyBorder="1"/>
    <xf numFmtId="0" fontId="7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11" fillId="0" borderId="0" xfId="0" applyFont="1"/>
    <xf numFmtId="0" fontId="11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1" fillId="0" borderId="0" xfId="0" applyFont="1" applyFill="1"/>
    <xf numFmtId="0" fontId="12" fillId="0" borderId="0" xfId="0" applyFont="1"/>
    <xf numFmtId="2" fontId="11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9" fillId="0" borderId="5" xfId="0" applyFont="1" applyBorder="1"/>
    <xf numFmtId="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9" fontId="12" fillId="0" borderId="1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9" fontId="12" fillId="0" borderId="4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9" fontId="12" fillId="0" borderId="2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distributed" wrapText="1"/>
    </xf>
    <xf numFmtId="0" fontId="6" fillId="0" borderId="1" xfId="2" applyNumberFormat="1" applyFont="1" applyFill="1" applyBorder="1" applyAlignment="1">
      <alignment horizontal="center"/>
    </xf>
    <xf numFmtId="0" fontId="6" fillId="0" borderId="1" xfId="2" applyNumberFormat="1" applyFont="1" applyFill="1" applyBorder="1" applyAlignment="1">
      <alignment horizontal="center" vertical="top" wrapText="1"/>
    </xf>
    <xf numFmtId="2" fontId="6" fillId="0" borderId="1" xfId="2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2" applyNumberFormat="1" applyFont="1" applyFill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1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2" fontId="6" fillId="0" borderId="1" xfId="2" applyNumberFormat="1" applyFont="1" applyFill="1" applyBorder="1" applyAlignment="1">
      <alignment horizontal="center" wrapText="1"/>
    </xf>
    <xf numFmtId="0" fontId="6" fillId="0" borderId="1" xfId="2" applyNumberFormat="1" applyFont="1" applyFill="1" applyBorder="1" applyAlignment="1">
      <alignment horizontal="center" wrapText="1"/>
    </xf>
    <xf numFmtId="1" fontId="12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164" fontId="11" fillId="0" borderId="7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/>
    </xf>
    <xf numFmtId="2" fontId="6" fillId="0" borderId="7" xfId="1" applyNumberFormat="1" applyFont="1" applyFill="1" applyBorder="1" applyAlignment="1">
      <alignment horizontal="center" wrapText="1"/>
    </xf>
    <xf numFmtId="2" fontId="6" fillId="0" borderId="8" xfId="1" applyNumberFormat="1" applyFont="1" applyFill="1" applyBorder="1" applyAlignment="1">
      <alignment horizontal="center" wrapText="1"/>
    </xf>
    <xf numFmtId="2" fontId="6" fillId="0" borderId="3" xfId="1" applyNumberFormat="1" applyFont="1" applyFill="1" applyBorder="1" applyAlignment="1">
      <alignment horizontal="center" wrapText="1"/>
    </xf>
    <xf numFmtId="0" fontId="6" fillId="0" borderId="7" xfId="1" applyFont="1" applyFill="1" applyBorder="1" applyAlignment="1">
      <alignment horizontal="center" wrapText="1"/>
    </xf>
    <xf numFmtId="0" fontId="0" fillId="0" borderId="8" xfId="0" applyBorder="1"/>
    <xf numFmtId="0" fontId="0" fillId="0" borderId="3" xfId="0" applyBorder="1"/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 vertical="distributed" wrapText="1"/>
    </xf>
    <xf numFmtId="0" fontId="12" fillId="0" borderId="5" xfId="0" applyFont="1" applyBorder="1" applyAlignment="1">
      <alignment horizontal="center" vertical="distributed" wrapText="1"/>
    </xf>
    <xf numFmtId="0" fontId="12" fillId="0" borderId="2" xfId="0" applyFont="1" applyBorder="1" applyAlignment="1">
      <alignment horizontal="center" vertical="distributed" wrapText="1"/>
    </xf>
    <xf numFmtId="0" fontId="12" fillId="0" borderId="5" xfId="0" applyFont="1" applyBorder="1" applyAlignment="1">
      <alignment horizontal="center"/>
    </xf>
    <xf numFmtId="9" fontId="11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12" fillId="0" borderId="4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1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2" fontId="7" fillId="0" borderId="7" xfId="0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</cellXfs>
  <cellStyles count="3">
    <cellStyle name="Обычный" xfId="0" builtinId="0"/>
    <cellStyle name="Обычный 3" xfId="1"/>
    <cellStyle name="Обычный_приложение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8"/>
  <sheetViews>
    <sheetView tabSelected="1" view="pageBreakPreview" zoomScale="75" zoomScaleNormal="100" zoomScaleSheetLayoutView="75" workbookViewId="0">
      <pane ySplit="9" topLeftCell="A697" activePane="bottomLeft" state="frozen"/>
      <selection pane="bottomLeft" activeCell="C8" sqref="C8:C9"/>
    </sheetView>
  </sheetViews>
  <sheetFormatPr defaultRowHeight="15"/>
  <cols>
    <col min="1" max="1" width="7.28515625" style="1" customWidth="1"/>
    <col min="2" max="2" width="90.7109375" style="1" customWidth="1"/>
    <col min="3" max="3" width="17.5703125" style="1" customWidth="1"/>
    <col min="4" max="4" width="24" style="1" customWidth="1"/>
    <col min="5" max="5" width="12.42578125" style="1" customWidth="1"/>
    <col min="6" max="16384" width="9.140625" style="1"/>
  </cols>
  <sheetData>
    <row r="1" spans="1:10">
      <c r="E1" s="118"/>
    </row>
    <row r="2" spans="1:10">
      <c r="E2" s="118"/>
    </row>
    <row r="4" spans="1:10" ht="18.75" customHeight="1">
      <c r="A4" s="215" t="s">
        <v>0</v>
      </c>
      <c r="B4" s="215"/>
      <c r="C4" s="215"/>
      <c r="D4" s="215"/>
      <c r="E4" s="215"/>
      <c r="F4" s="3"/>
      <c r="G4" s="3"/>
      <c r="H4" s="3"/>
      <c r="I4" s="3"/>
      <c r="J4" s="3"/>
    </row>
    <row r="5" spans="1:10" ht="49.5" customHeight="1">
      <c r="A5" s="216" t="s">
        <v>571</v>
      </c>
      <c r="B5" s="216"/>
      <c r="C5" s="216"/>
      <c r="D5" s="216"/>
      <c r="E5" s="216"/>
      <c r="F5" s="3"/>
      <c r="G5" s="3"/>
      <c r="H5" s="3"/>
      <c r="I5" s="3"/>
      <c r="J5" s="3"/>
    </row>
    <row r="7" spans="1:10">
      <c r="A7" s="217"/>
      <c r="B7" s="217"/>
      <c r="C7" s="217"/>
      <c r="D7" s="217"/>
      <c r="E7" s="217"/>
      <c r="F7" s="4"/>
      <c r="G7" s="4"/>
      <c r="H7" s="4"/>
      <c r="I7" s="4"/>
      <c r="J7" s="4"/>
    </row>
    <row r="8" spans="1:10" ht="73.5" customHeight="1">
      <c r="A8" s="218" t="s">
        <v>1</v>
      </c>
      <c r="B8" s="218" t="s">
        <v>2</v>
      </c>
      <c r="C8" s="218" t="s">
        <v>8</v>
      </c>
      <c r="D8" s="218" t="s">
        <v>3</v>
      </c>
      <c r="E8" s="218" t="s">
        <v>7</v>
      </c>
      <c r="F8" s="5"/>
      <c r="G8" s="5"/>
      <c r="H8" s="5"/>
      <c r="I8" s="5"/>
      <c r="J8" s="5"/>
    </row>
    <row r="9" spans="1:10" ht="120.75" customHeight="1">
      <c r="A9" s="218"/>
      <c r="B9" s="218"/>
      <c r="C9" s="218"/>
      <c r="D9" s="218"/>
      <c r="E9" s="218"/>
    </row>
    <row r="10" spans="1:10" ht="15.75">
      <c r="A10" s="209"/>
      <c r="B10" s="209"/>
      <c r="C10" s="209"/>
      <c r="D10" s="209"/>
      <c r="E10" s="209"/>
    </row>
    <row r="11" spans="1:10" s="29" customFormat="1" ht="44.25" customHeight="1">
      <c r="A11" s="219" t="s">
        <v>583</v>
      </c>
      <c r="B11" s="220"/>
      <c r="C11" s="220"/>
      <c r="D11" s="220"/>
      <c r="E11" s="220"/>
    </row>
    <row r="12" spans="1:10" s="29" customFormat="1" ht="15.75" customHeight="1">
      <c r="A12" s="126">
        <v>1</v>
      </c>
      <c r="B12" s="126" t="s">
        <v>382</v>
      </c>
      <c r="C12" s="61">
        <v>1</v>
      </c>
      <c r="D12" s="151" t="s">
        <v>116</v>
      </c>
      <c r="E12" s="151"/>
    </row>
    <row r="13" spans="1:10" s="29" customFormat="1" ht="39.75" customHeight="1">
      <c r="A13" s="126">
        <v>2</v>
      </c>
      <c r="B13" s="126" t="s">
        <v>383</v>
      </c>
      <c r="C13" s="61">
        <v>1</v>
      </c>
      <c r="D13" s="152"/>
      <c r="E13" s="152"/>
    </row>
    <row r="14" spans="1:10" s="29" customFormat="1" ht="15.75" customHeight="1">
      <c r="A14" s="126">
        <v>3</v>
      </c>
      <c r="B14" s="126" t="s">
        <v>384</v>
      </c>
      <c r="C14" s="61">
        <v>1</v>
      </c>
      <c r="D14" s="152"/>
      <c r="E14" s="152"/>
    </row>
    <row r="15" spans="1:10" s="29" customFormat="1" ht="15.75" customHeight="1">
      <c r="A15" s="126">
        <v>4</v>
      </c>
      <c r="B15" s="126" t="s">
        <v>385</v>
      </c>
      <c r="C15" s="61">
        <v>2</v>
      </c>
      <c r="D15" s="152"/>
      <c r="E15" s="152"/>
    </row>
    <row r="16" spans="1:10" s="29" customFormat="1" ht="15.75" customHeight="1">
      <c r="A16" s="126">
        <v>5</v>
      </c>
      <c r="B16" s="126" t="s">
        <v>386</v>
      </c>
      <c r="C16" s="61">
        <v>2</v>
      </c>
      <c r="D16" s="152"/>
      <c r="E16" s="152"/>
    </row>
    <row r="17" spans="1:5" s="29" customFormat="1" ht="15.75" customHeight="1">
      <c r="A17" s="126">
        <v>6</v>
      </c>
      <c r="B17" s="126" t="s">
        <v>27</v>
      </c>
      <c r="C17" s="61">
        <v>1</v>
      </c>
      <c r="D17" s="152"/>
      <c r="E17" s="152"/>
    </row>
    <row r="18" spans="1:5" s="29" customFormat="1" ht="15.75" customHeight="1">
      <c r="A18" s="126">
        <v>7</v>
      </c>
      <c r="B18" s="126" t="s">
        <v>117</v>
      </c>
      <c r="C18" s="61">
        <v>1</v>
      </c>
      <c r="D18" s="152"/>
      <c r="E18" s="152"/>
    </row>
    <row r="19" spans="1:5" s="29" customFormat="1" ht="15.75" customHeight="1">
      <c r="A19" s="126">
        <v>8</v>
      </c>
      <c r="B19" s="126" t="s">
        <v>387</v>
      </c>
      <c r="C19" s="61">
        <v>1</v>
      </c>
      <c r="D19" s="152"/>
      <c r="E19" s="152"/>
    </row>
    <row r="20" spans="1:5" s="29" customFormat="1" ht="15.75" customHeight="1">
      <c r="A20" s="126">
        <v>9</v>
      </c>
      <c r="B20" s="126" t="s">
        <v>363</v>
      </c>
      <c r="C20" s="61">
        <v>2</v>
      </c>
      <c r="D20" s="152"/>
      <c r="E20" s="152"/>
    </row>
    <row r="21" spans="1:5" s="29" customFormat="1" ht="15" customHeight="1">
      <c r="A21" s="126">
        <v>10</v>
      </c>
      <c r="B21" s="126" t="s">
        <v>388</v>
      </c>
      <c r="C21" s="61">
        <v>1</v>
      </c>
      <c r="D21" s="152"/>
      <c r="E21" s="152"/>
    </row>
    <row r="22" spans="1:5" s="29" customFormat="1" ht="15.75" customHeight="1">
      <c r="A22" s="126">
        <v>11</v>
      </c>
      <c r="B22" s="126" t="s">
        <v>389</v>
      </c>
      <c r="C22" s="61">
        <v>1</v>
      </c>
      <c r="D22" s="153"/>
      <c r="E22" s="153"/>
    </row>
    <row r="23" spans="1:5" s="29" customFormat="1" ht="15.75" customHeight="1">
      <c r="A23" s="209" t="s">
        <v>4</v>
      </c>
      <c r="B23" s="209"/>
      <c r="C23" s="47">
        <f>C22+C21+C20+C19+C18+C17+C16+C15+C14+C13+C12</f>
        <v>14</v>
      </c>
      <c r="D23" s="76"/>
      <c r="E23" s="59">
        <v>91.36</v>
      </c>
    </row>
    <row r="24" spans="1:5" s="29" customFormat="1" ht="15.75" customHeight="1">
      <c r="A24" s="126">
        <v>12</v>
      </c>
      <c r="B24" s="126" t="s">
        <v>390</v>
      </c>
      <c r="C24" s="61">
        <v>1</v>
      </c>
      <c r="D24" s="61" t="s">
        <v>19</v>
      </c>
      <c r="E24" s="61">
        <v>10</v>
      </c>
    </row>
    <row r="25" spans="1:5" s="29" customFormat="1" ht="15.75" customHeight="1">
      <c r="A25" s="209" t="s">
        <v>4</v>
      </c>
      <c r="B25" s="209"/>
      <c r="C25" s="61">
        <v>1</v>
      </c>
      <c r="D25" s="61"/>
      <c r="E25" s="61">
        <v>10</v>
      </c>
    </row>
    <row r="26" spans="1:5" s="29" customFormat="1" ht="30.75" customHeight="1">
      <c r="A26" s="126">
        <v>13</v>
      </c>
      <c r="B26" s="126" t="s">
        <v>391</v>
      </c>
      <c r="C26" s="61">
        <v>1</v>
      </c>
      <c r="D26" s="151" t="s">
        <v>576</v>
      </c>
      <c r="E26" s="151"/>
    </row>
    <row r="27" spans="1:5" s="29" customFormat="1" ht="30.75" customHeight="1">
      <c r="A27" s="126">
        <v>14</v>
      </c>
      <c r="B27" s="126" t="s">
        <v>392</v>
      </c>
      <c r="C27" s="61">
        <v>1</v>
      </c>
      <c r="D27" s="152"/>
      <c r="E27" s="152"/>
    </row>
    <row r="28" spans="1:5" s="29" customFormat="1" ht="34.5" customHeight="1">
      <c r="A28" s="126">
        <v>15</v>
      </c>
      <c r="B28" s="126" t="s">
        <v>393</v>
      </c>
      <c r="C28" s="61">
        <v>1</v>
      </c>
      <c r="D28" s="153"/>
      <c r="E28" s="152"/>
    </row>
    <row r="29" spans="1:5" s="29" customFormat="1" ht="30" customHeight="1">
      <c r="A29" s="126">
        <v>16</v>
      </c>
      <c r="B29" s="126" t="s">
        <v>394</v>
      </c>
      <c r="C29" s="61">
        <v>1</v>
      </c>
      <c r="D29" s="151" t="s">
        <v>577</v>
      </c>
      <c r="E29" s="152"/>
    </row>
    <row r="30" spans="1:5" s="29" customFormat="1" ht="22.5" customHeight="1">
      <c r="A30" s="126">
        <v>17</v>
      </c>
      <c r="B30" s="126" t="s">
        <v>395</v>
      </c>
      <c r="C30" s="61">
        <v>1</v>
      </c>
      <c r="D30" s="152"/>
      <c r="E30" s="152"/>
    </row>
    <row r="31" spans="1:5" s="29" customFormat="1" ht="15.75" customHeight="1">
      <c r="A31" s="126">
        <v>18</v>
      </c>
      <c r="B31" s="126" t="s">
        <v>396</v>
      </c>
      <c r="C31" s="61">
        <v>1</v>
      </c>
      <c r="D31" s="152"/>
      <c r="E31" s="152"/>
    </row>
    <row r="32" spans="1:5" s="29" customFormat="1" ht="15.75" customHeight="1">
      <c r="A32" s="126">
        <v>19</v>
      </c>
      <c r="B32" s="126" t="s">
        <v>397</v>
      </c>
      <c r="C32" s="61">
        <v>1</v>
      </c>
      <c r="D32" s="152"/>
      <c r="E32" s="152"/>
    </row>
    <row r="33" spans="1:5" s="29" customFormat="1" ht="15.75" customHeight="1">
      <c r="A33" s="126">
        <v>20</v>
      </c>
      <c r="B33" s="126" t="s">
        <v>398</v>
      </c>
      <c r="C33" s="61">
        <v>1</v>
      </c>
      <c r="D33" s="152"/>
      <c r="E33" s="152"/>
    </row>
    <row r="34" spans="1:5" s="29" customFormat="1" ht="15.75" customHeight="1">
      <c r="A34" s="126">
        <v>21</v>
      </c>
      <c r="B34" s="126" t="s">
        <v>399</v>
      </c>
      <c r="C34" s="61">
        <v>1</v>
      </c>
      <c r="D34" s="152"/>
      <c r="E34" s="152"/>
    </row>
    <row r="35" spans="1:5" s="29" customFormat="1" ht="15.75" customHeight="1">
      <c r="A35" s="126">
        <v>22</v>
      </c>
      <c r="B35" s="126" t="s">
        <v>400</v>
      </c>
      <c r="C35" s="61">
        <v>1</v>
      </c>
      <c r="D35" s="152"/>
      <c r="E35" s="152"/>
    </row>
    <row r="36" spans="1:5" s="29" customFormat="1" ht="15.75" customHeight="1">
      <c r="A36" s="126">
        <v>23</v>
      </c>
      <c r="B36" s="126" t="s">
        <v>401</v>
      </c>
      <c r="C36" s="61">
        <v>1</v>
      </c>
      <c r="D36" s="153"/>
      <c r="E36" s="153"/>
    </row>
    <row r="37" spans="1:5" s="29" customFormat="1" ht="15.75" customHeight="1">
      <c r="A37" s="209" t="s">
        <v>4</v>
      </c>
      <c r="B37" s="209"/>
      <c r="C37" s="61">
        <f>C36+C35+C34+C33+C32+C31+C30+C29+C28+C27+C26</f>
        <v>11</v>
      </c>
      <c r="D37" s="47"/>
      <c r="E37" s="61">
        <v>71.8</v>
      </c>
    </row>
    <row r="38" spans="1:5" s="29" customFormat="1" ht="15.75" customHeight="1">
      <c r="A38" s="126">
        <v>24</v>
      </c>
      <c r="B38" s="126" t="s">
        <v>5</v>
      </c>
      <c r="C38" s="47">
        <f>C37+C25+C23</f>
        <v>26</v>
      </c>
      <c r="D38" s="47"/>
      <c r="E38" s="58">
        <v>59</v>
      </c>
    </row>
    <row r="39" spans="1:5" s="29" customFormat="1" ht="15.75" customHeight="1">
      <c r="A39" s="60"/>
      <c r="B39" s="62"/>
      <c r="C39" s="62"/>
      <c r="D39" s="62"/>
      <c r="E39" s="62"/>
    </row>
    <row r="40" spans="1:5" s="29" customFormat="1" ht="15.75" customHeight="1">
      <c r="A40" s="48"/>
      <c r="B40" s="48"/>
      <c r="C40" s="48"/>
      <c r="D40" s="48"/>
      <c r="E40" s="48"/>
    </row>
    <row r="41" spans="1:5" ht="49.5" customHeight="1">
      <c r="A41" s="221" t="s">
        <v>572</v>
      </c>
      <c r="B41" s="221"/>
      <c r="C41" s="221"/>
      <c r="D41" s="221"/>
      <c r="E41" s="221"/>
    </row>
    <row r="42" spans="1:5" ht="15.75">
      <c r="A42" s="63"/>
      <c r="B42" s="63"/>
      <c r="C42" s="63"/>
      <c r="D42" s="63"/>
      <c r="E42" s="63"/>
    </row>
    <row r="43" spans="1:5" s="79" customFormat="1" ht="18" customHeight="1">
      <c r="A43" s="64"/>
      <c r="B43" s="230" t="s">
        <v>71</v>
      </c>
      <c r="C43" s="230"/>
      <c r="D43" s="230"/>
      <c r="E43" s="230"/>
    </row>
    <row r="44" spans="1:5" s="22" customFormat="1" ht="14.25" customHeight="1">
      <c r="A44" s="127">
        <v>25</v>
      </c>
      <c r="B44" s="76" t="s">
        <v>408</v>
      </c>
      <c r="C44" s="68">
        <v>1</v>
      </c>
      <c r="D44" s="76" t="s">
        <v>409</v>
      </c>
      <c r="E44" s="222">
        <v>87</v>
      </c>
    </row>
    <row r="45" spans="1:5" s="22" customFormat="1" ht="14.25" customHeight="1">
      <c r="A45" s="123">
        <v>26</v>
      </c>
      <c r="B45" s="61" t="s">
        <v>410</v>
      </c>
      <c r="C45" s="67">
        <v>1</v>
      </c>
      <c r="D45" s="117" t="s">
        <v>410</v>
      </c>
      <c r="E45" s="223"/>
    </row>
    <row r="46" spans="1:5" s="22" customFormat="1" ht="36.75" customHeight="1">
      <c r="A46" s="123">
        <v>27</v>
      </c>
      <c r="B46" s="61" t="s">
        <v>411</v>
      </c>
      <c r="C46" s="67">
        <v>1</v>
      </c>
      <c r="D46" s="61" t="s">
        <v>412</v>
      </c>
      <c r="E46" s="224"/>
    </row>
    <row r="47" spans="1:5" s="22" customFormat="1" ht="14.25" customHeight="1">
      <c r="A47" s="125">
        <v>28</v>
      </c>
      <c r="B47" s="47" t="s">
        <v>4</v>
      </c>
      <c r="C47" s="67">
        <v>3</v>
      </c>
      <c r="D47" s="61"/>
      <c r="E47" s="67">
        <v>87</v>
      </c>
    </row>
    <row r="48" spans="1:5" ht="38.25" customHeight="1">
      <c r="A48" s="225" t="s">
        <v>476</v>
      </c>
      <c r="B48" s="230"/>
      <c r="C48" s="230"/>
      <c r="D48" s="230"/>
      <c r="E48" s="230"/>
    </row>
    <row r="49" spans="1:5" ht="15.75">
      <c r="A49" s="93">
        <v>29</v>
      </c>
      <c r="B49" s="104" t="s">
        <v>413</v>
      </c>
      <c r="C49" s="69">
        <v>1</v>
      </c>
      <c r="D49" s="61"/>
      <c r="E49" s="231">
        <v>0.71950000000000003</v>
      </c>
    </row>
    <row r="50" spans="1:5" ht="15.75">
      <c r="A50" s="93">
        <f>A49+1</f>
        <v>30</v>
      </c>
      <c r="B50" s="104" t="s">
        <v>414</v>
      </c>
      <c r="C50" s="69">
        <v>1</v>
      </c>
      <c r="D50" s="61"/>
      <c r="E50" s="232"/>
    </row>
    <row r="51" spans="1:5" ht="15.75">
      <c r="A51" s="93">
        <f t="shared" ref="A51:A114" si="0">A50+1</f>
        <v>31</v>
      </c>
      <c r="B51" s="104" t="s">
        <v>414</v>
      </c>
      <c r="C51" s="69">
        <v>1</v>
      </c>
      <c r="D51" s="61"/>
      <c r="E51" s="232"/>
    </row>
    <row r="52" spans="1:5" ht="15" customHeight="1">
      <c r="A52" s="93">
        <f t="shared" si="0"/>
        <v>32</v>
      </c>
      <c r="B52" s="104" t="s">
        <v>415</v>
      </c>
      <c r="C52" s="69">
        <v>1</v>
      </c>
      <c r="D52" s="61"/>
      <c r="E52" s="232"/>
    </row>
    <row r="53" spans="1:5" ht="15.75">
      <c r="A53" s="93">
        <f t="shared" si="0"/>
        <v>33</v>
      </c>
      <c r="B53" s="104" t="s">
        <v>416</v>
      </c>
      <c r="C53" s="69">
        <v>2</v>
      </c>
      <c r="D53" s="61"/>
      <c r="E53" s="232"/>
    </row>
    <row r="54" spans="1:5" ht="15.75">
      <c r="A54" s="93">
        <f t="shared" si="0"/>
        <v>34</v>
      </c>
      <c r="B54" s="104" t="s">
        <v>417</v>
      </c>
      <c r="C54" s="69">
        <v>1</v>
      </c>
      <c r="D54" s="61"/>
      <c r="E54" s="232"/>
    </row>
    <row r="55" spans="1:5" ht="18" customHeight="1">
      <c r="A55" s="93">
        <f t="shared" si="0"/>
        <v>35</v>
      </c>
      <c r="B55" s="104" t="s">
        <v>418</v>
      </c>
      <c r="C55" s="69">
        <v>1</v>
      </c>
      <c r="D55" s="61"/>
      <c r="E55" s="232"/>
    </row>
    <row r="56" spans="1:5" ht="15.75">
      <c r="A56" s="93">
        <f t="shared" si="0"/>
        <v>36</v>
      </c>
      <c r="B56" s="104" t="s">
        <v>414</v>
      </c>
      <c r="C56" s="69">
        <v>1</v>
      </c>
      <c r="D56" s="61"/>
      <c r="E56" s="232"/>
    </row>
    <row r="57" spans="1:5" ht="15" customHeight="1">
      <c r="A57" s="93">
        <f t="shared" si="0"/>
        <v>37</v>
      </c>
      <c r="B57" s="104" t="s">
        <v>419</v>
      </c>
      <c r="C57" s="69">
        <v>1</v>
      </c>
      <c r="D57" s="61"/>
      <c r="E57" s="232"/>
    </row>
    <row r="58" spans="1:5" ht="15.75">
      <c r="A58" s="93">
        <f t="shared" si="0"/>
        <v>38</v>
      </c>
      <c r="B58" s="104" t="s">
        <v>420</v>
      </c>
      <c r="C58" s="69">
        <v>1</v>
      </c>
      <c r="D58" s="61"/>
      <c r="E58" s="232"/>
    </row>
    <row r="59" spans="1:5" ht="15.75">
      <c r="A59" s="93">
        <f t="shared" si="0"/>
        <v>39</v>
      </c>
      <c r="B59" s="104" t="s">
        <v>421</v>
      </c>
      <c r="C59" s="69">
        <v>1</v>
      </c>
      <c r="D59" s="61"/>
      <c r="E59" s="232"/>
    </row>
    <row r="60" spans="1:5" ht="15.75">
      <c r="A60" s="93">
        <f t="shared" si="0"/>
        <v>40</v>
      </c>
      <c r="B60" s="104" t="s">
        <v>422</v>
      </c>
      <c r="C60" s="69">
        <v>1</v>
      </c>
      <c r="D60" s="61"/>
      <c r="E60" s="232"/>
    </row>
    <row r="61" spans="1:5" ht="15.75">
      <c r="A61" s="93">
        <f t="shared" si="0"/>
        <v>41</v>
      </c>
      <c r="B61" s="104" t="s">
        <v>27</v>
      </c>
      <c r="C61" s="69">
        <v>1</v>
      </c>
      <c r="D61" s="61"/>
      <c r="E61" s="232"/>
    </row>
    <row r="62" spans="1:5" ht="15.75">
      <c r="A62" s="93">
        <f t="shared" si="0"/>
        <v>42</v>
      </c>
      <c r="B62" s="104" t="s">
        <v>423</v>
      </c>
      <c r="C62" s="69">
        <v>1</v>
      </c>
      <c r="D62" s="61"/>
      <c r="E62" s="232"/>
    </row>
    <row r="63" spans="1:5" ht="15" customHeight="1">
      <c r="A63" s="93">
        <f t="shared" si="0"/>
        <v>43</v>
      </c>
      <c r="B63" s="104" t="s">
        <v>385</v>
      </c>
      <c r="C63" s="69">
        <v>1</v>
      </c>
      <c r="D63" s="61"/>
      <c r="E63" s="232"/>
    </row>
    <row r="64" spans="1:5" ht="15" customHeight="1">
      <c r="A64" s="93">
        <f t="shared" si="0"/>
        <v>44</v>
      </c>
      <c r="B64" s="104" t="s">
        <v>424</v>
      </c>
      <c r="C64" s="69">
        <v>1</v>
      </c>
      <c r="D64" s="61"/>
      <c r="E64" s="232"/>
    </row>
    <row r="65" spans="1:5" ht="15" customHeight="1">
      <c r="A65" s="93">
        <f t="shared" si="0"/>
        <v>45</v>
      </c>
      <c r="B65" s="104" t="s">
        <v>425</v>
      </c>
      <c r="C65" s="69">
        <v>1</v>
      </c>
      <c r="D65" s="61"/>
      <c r="E65" s="232"/>
    </row>
    <row r="66" spans="1:5" ht="15.75">
      <c r="A66" s="93">
        <f t="shared" si="0"/>
        <v>46</v>
      </c>
      <c r="B66" s="104" t="s">
        <v>426</v>
      </c>
      <c r="C66" s="69">
        <v>2</v>
      </c>
      <c r="D66" s="61"/>
      <c r="E66" s="232"/>
    </row>
    <row r="67" spans="1:5" ht="15.75">
      <c r="A67" s="93">
        <f t="shared" si="0"/>
        <v>47</v>
      </c>
      <c r="B67" s="104" t="s">
        <v>426</v>
      </c>
      <c r="C67" s="69">
        <v>1</v>
      </c>
      <c r="D67" s="61"/>
      <c r="E67" s="232"/>
    </row>
    <row r="68" spans="1:5" ht="15.75">
      <c r="A68" s="93">
        <f t="shared" si="0"/>
        <v>48</v>
      </c>
      <c r="B68" s="104" t="s">
        <v>426</v>
      </c>
      <c r="C68" s="69">
        <v>1</v>
      </c>
      <c r="D68" s="61"/>
      <c r="E68" s="232"/>
    </row>
    <row r="69" spans="1:5" ht="15.75">
      <c r="A69" s="93">
        <f t="shared" si="0"/>
        <v>49</v>
      </c>
      <c r="B69" s="104" t="s">
        <v>426</v>
      </c>
      <c r="C69" s="69">
        <v>1</v>
      </c>
      <c r="D69" s="61"/>
      <c r="E69" s="232"/>
    </row>
    <row r="70" spans="1:5" ht="15.75">
      <c r="A70" s="93">
        <f t="shared" si="0"/>
        <v>50</v>
      </c>
      <c r="B70" s="104" t="s">
        <v>427</v>
      </c>
      <c r="C70" s="69">
        <v>1</v>
      </c>
      <c r="D70" s="61"/>
      <c r="E70" s="232"/>
    </row>
    <row r="71" spans="1:5" ht="15.75">
      <c r="A71" s="93">
        <f t="shared" si="0"/>
        <v>51</v>
      </c>
      <c r="B71" s="104" t="s">
        <v>428</v>
      </c>
      <c r="C71" s="69">
        <v>1</v>
      </c>
      <c r="D71" s="61"/>
      <c r="E71" s="232"/>
    </row>
    <row r="72" spans="1:5" ht="15.75">
      <c r="A72" s="93">
        <f t="shared" si="0"/>
        <v>52</v>
      </c>
      <c r="B72" s="104" t="s">
        <v>429</v>
      </c>
      <c r="C72" s="69">
        <v>1</v>
      </c>
      <c r="D72" s="61"/>
      <c r="E72" s="232"/>
    </row>
    <row r="73" spans="1:5" ht="15.75">
      <c r="A73" s="93">
        <f t="shared" si="0"/>
        <v>53</v>
      </c>
      <c r="B73" s="104" t="s">
        <v>428</v>
      </c>
      <c r="C73" s="69">
        <v>1</v>
      </c>
      <c r="D73" s="61"/>
      <c r="E73" s="232"/>
    </row>
    <row r="74" spans="1:5" ht="15.75">
      <c r="A74" s="93">
        <f t="shared" si="0"/>
        <v>54</v>
      </c>
      <c r="B74" s="104" t="s">
        <v>430</v>
      </c>
      <c r="C74" s="69">
        <v>1</v>
      </c>
      <c r="D74" s="61"/>
      <c r="E74" s="232"/>
    </row>
    <row r="75" spans="1:5" ht="15.75">
      <c r="A75" s="93">
        <f t="shared" si="0"/>
        <v>55</v>
      </c>
      <c r="B75" s="104" t="s">
        <v>431</v>
      </c>
      <c r="C75" s="69">
        <v>1</v>
      </c>
      <c r="D75" s="61"/>
      <c r="E75" s="232"/>
    </row>
    <row r="76" spans="1:5" ht="15.75">
      <c r="A76" s="93">
        <f t="shared" si="0"/>
        <v>56</v>
      </c>
      <c r="B76" s="104" t="s">
        <v>432</v>
      </c>
      <c r="C76" s="69">
        <v>1</v>
      </c>
      <c r="D76" s="61"/>
      <c r="E76" s="232"/>
    </row>
    <row r="77" spans="1:5" ht="15" customHeight="1">
      <c r="A77" s="93">
        <f t="shared" si="0"/>
        <v>57</v>
      </c>
      <c r="B77" s="104" t="s">
        <v>433</v>
      </c>
      <c r="C77" s="69">
        <v>1</v>
      </c>
      <c r="D77" s="61"/>
      <c r="E77" s="232"/>
    </row>
    <row r="78" spans="1:5" ht="15.75">
      <c r="A78" s="93">
        <f t="shared" si="0"/>
        <v>58</v>
      </c>
      <c r="B78" s="104" t="s">
        <v>434</v>
      </c>
      <c r="C78" s="69">
        <v>1</v>
      </c>
      <c r="D78" s="61"/>
      <c r="E78" s="232"/>
    </row>
    <row r="79" spans="1:5" ht="15.75">
      <c r="A79" s="93">
        <f t="shared" si="0"/>
        <v>59</v>
      </c>
      <c r="B79" s="104" t="s">
        <v>584</v>
      </c>
      <c r="C79" s="69">
        <v>1</v>
      </c>
      <c r="D79" s="61"/>
      <c r="E79" s="232"/>
    </row>
    <row r="80" spans="1:5" ht="15.75">
      <c r="A80" s="93">
        <f t="shared" si="0"/>
        <v>60</v>
      </c>
      <c r="B80" s="104" t="s">
        <v>435</v>
      </c>
      <c r="C80" s="69">
        <v>1</v>
      </c>
      <c r="D80" s="61"/>
      <c r="E80" s="232"/>
    </row>
    <row r="81" spans="1:5" ht="15.75">
      <c r="A81" s="93">
        <f t="shared" si="0"/>
        <v>61</v>
      </c>
      <c r="B81" s="104" t="s">
        <v>436</v>
      </c>
      <c r="C81" s="69">
        <v>1</v>
      </c>
      <c r="D81" s="61"/>
      <c r="E81" s="232"/>
    </row>
    <row r="82" spans="1:5" ht="15.75">
      <c r="A82" s="93">
        <f t="shared" si="0"/>
        <v>62</v>
      </c>
      <c r="B82" s="104" t="s">
        <v>183</v>
      </c>
      <c r="C82" s="69">
        <v>1</v>
      </c>
      <c r="D82" s="61"/>
      <c r="E82" s="232"/>
    </row>
    <row r="83" spans="1:5" ht="15.75">
      <c r="A83" s="93">
        <f t="shared" si="0"/>
        <v>63</v>
      </c>
      <c r="B83" s="104" t="s">
        <v>437</v>
      </c>
      <c r="C83" s="69">
        <v>1</v>
      </c>
      <c r="D83" s="61"/>
      <c r="E83" s="232"/>
    </row>
    <row r="84" spans="1:5" ht="15.75">
      <c r="A84" s="93">
        <f t="shared" si="0"/>
        <v>64</v>
      </c>
      <c r="B84" s="104" t="s">
        <v>438</v>
      </c>
      <c r="C84" s="69">
        <v>1</v>
      </c>
      <c r="D84" s="61"/>
      <c r="E84" s="232"/>
    </row>
    <row r="85" spans="1:5" ht="15.75">
      <c r="A85" s="93">
        <f t="shared" si="0"/>
        <v>65</v>
      </c>
      <c r="B85" s="104" t="s">
        <v>439</v>
      </c>
      <c r="C85" s="69">
        <v>1</v>
      </c>
      <c r="D85" s="61"/>
      <c r="E85" s="232"/>
    </row>
    <row r="86" spans="1:5" ht="15.75">
      <c r="A86" s="93">
        <f t="shared" si="0"/>
        <v>66</v>
      </c>
      <c r="B86" s="104" t="s">
        <v>440</v>
      </c>
      <c r="C86" s="69">
        <v>1</v>
      </c>
      <c r="D86" s="61"/>
      <c r="E86" s="232"/>
    </row>
    <row r="87" spans="1:5" ht="15.75" customHeight="1">
      <c r="A87" s="93">
        <f t="shared" si="0"/>
        <v>67</v>
      </c>
      <c r="B87" s="104" t="s">
        <v>441</v>
      </c>
      <c r="C87" s="69">
        <v>1</v>
      </c>
      <c r="D87" s="61"/>
      <c r="E87" s="232"/>
    </row>
    <row r="88" spans="1:5" ht="15.75" customHeight="1">
      <c r="A88" s="93">
        <f t="shared" si="0"/>
        <v>68</v>
      </c>
      <c r="B88" s="104" t="s">
        <v>442</v>
      </c>
      <c r="C88" s="69">
        <v>1</v>
      </c>
      <c r="D88" s="61"/>
      <c r="E88" s="232"/>
    </row>
    <row r="89" spans="1:5" s="2" customFormat="1" ht="15.75" customHeight="1">
      <c r="A89" s="93">
        <f t="shared" si="0"/>
        <v>69</v>
      </c>
      <c r="B89" s="104" t="s">
        <v>443</v>
      </c>
      <c r="C89" s="69">
        <v>1</v>
      </c>
      <c r="D89" s="61"/>
      <c r="E89" s="232"/>
    </row>
    <row r="90" spans="1:5" s="2" customFormat="1" ht="15.75" customHeight="1">
      <c r="A90" s="93">
        <f t="shared" si="0"/>
        <v>70</v>
      </c>
      <c r="B90" s="104" t="s">
        <v>423</v>
      </c>
      <c r="C90" s="69">
        <v>1</v>
      </c>
      <c r="D90" s="61"/>
      <c r="E90" s="232"/>
    </row>
    <row r="91" spans="1:5" s="2" customFormat="1" ht="15.75" customHeight="1">
      <c r="A91" s="93">
        <f t="shared" si="0"/>
        <v>71</v>
      </c>
      <c r="B91" s="104" t="s">
        <v>444</v>
      </c>
      <c r="C91" s="69">
        <v>1</v>
      </c>
      <c r="D91" s="61"/>
      <c r="E91" s="232"/>
    </row>
    <row r="92" spans="1:5" s="2" customFormat="1" ht="15.75" customHeight="1">
      <c r="A92" s="93">
        <f t="shared" si="0"/>
        <v>72</v>
      </c>
      <c r="B92" s="104" t="s">
        <v>425</v>
      </c>
      <c r="C92" s="69">
        <v>1</v>
      </c>
      <c r="D92" s="61"/>
      <c r="E92" s="232"/>
    </row>
    <row r="93" spans="1:5" s="2" customFormat="1" ht="15.75" customHeight="1">
      <c r="A93" s="93">
        <f t="shared" si="0"/>
        <v>73</v>
      </c>
      <c r="B93" s="104" t="s">
        <v>414</v>
      </c>
      <c r="C93" s="69">
        <v>1</v>
      </c>
      <c r="D93" s="61"/>
      <c r="E93" s="232"/>
    </row>
    <row r="94" spans="1:5" s="2" customFormat="1" ht="15.75" customHeight="1">
      <c r="A94" s="93">
        <f t="shared" si="0"/>
        <v>74</v>
      </c>
      <c r="B94" s="104" t="s">
        <v>414</v>
      </c>
      <c r="C94" s="69">
        <v>1</v>
      </c>
      <c r="D94" s="61"/>
      <c r="E94" s="232"/>
    </row>
    <row r="95" spans="1:5" s="2" customFormat="1" ht="15.75" customHeight="1">
      <c r="A95" s="93">
        <f t="shared" si="0"/>
        <v>75</v>
      </c>
      <c r="B95" s="104" t="s">
        <v>445</v>
      </c>
      <c r="C95" s="69">
        <v>1</v>
      </c>
      <c r="D95" s="61"/>
      <c r="E95" s="232"/>
    </row>
    <row r="96" spans="1:5" s="2" customFormat="1" ht="15.75" customHeight="1">
      <c r="A96" s="93">
        <f t="shared" si="0"/>
        <v>76</v>
      </c>
      <c r="B96" s="104" t="s">
        <v>446</v>
      </c>
      <c r="C96" s="69">
        <v>1</v>
      </c>
      <c r="D96" s="61"/>
      <c r="E96" s="232"/>
    </row>
    <row r="97" spans="1:5" s="2" customFormat="1" ht="15.75" customHeight="1">
      <c r="A97" s="93">
        <f t="shared" si="0"/>
        <v>77</v>
      </c>
      <c r="B97" s="104" t="s">
        <v>447</v>
      </c>
      <c r="C97" s="69">
        <v>4</v>
      </c>
      <c r="D97" s="61"/>
      <c r="E97" s="232"/>
    </row>
    <row r="98" spans="1:5" s="2" customFormat="1" ht="15.75" customHeight="1">
      <c r="A98" s="93">
        <f t="shared" si="0"/>
        <v>78</v>
      </c>
      <c r="B98" s="104" t="s">
        <v>449</v>
      </c>
      <c r="C98" s="69">
        <v>1</v>
      </c>
      <c r="D98" s="61"/>
      <c r="E98" s="232"/>
    </row>
    <row r="99" spans="1:5" s="2" customFormat="1" ht="15.75" customHeight="1">
      <c r="A99" s="93">
        <f t="shared" si="0"/>
        <v>79</v>
      </c>
      <c r="B99" s="104" t="s">
        <v>450</v>
      </c>
      <c r="C99" s="69">
        <v>1</v>
      </c>
      <c r="D99" s="61"/>
      <c r="E99" s="232"/>
    </row>
    <row r="100" spans="1:5" s="2" customFormat="1" ht="15.75" customHeight="1">
      <c r="A100" s="93">
        <f t="shared" si="0"/>
        <v>80</v>
      </c>
      <c r="B100" s="104" t="s">
        <v>449</v>
      </c>
      <c r="C100" s="69">
        <v>1</v>
      </c>
      <c r="D100" s="61"/>
      <c r="E100" s="232"/>
    </row>
    <row r="101" spans="1:5" s="2" customFormat="1" ht="15.75" customHeight="1">
      <c r="A101" s="93">
        <f t="shared" si="0"/>
        <v>81</v>
      </c>
      <c r="B101" s="104" t="s">
        <v>451</v>
      </c>
      <c r="C101" s="69">
        <v>1</v>
      </c>
      <c r="D101" s="61"/>
      <c r="E101" s="232"/>
    </row>
    <row r="102" spans="1:5" s="2" customFormat="1" ht="15.75" customHeight="1">
      <c r="A102" s="93">
        <f t="shared" si="0"/>
        <v>82</v>
      </c>
      <c r="B102" s="104" t="s">
        <v>452</v>
      </c>
      <c r="C102" s="69">
        <v>1</v>
      </c>
      <c r="D102" s="61"/>
      <c r="E102" s="232"/>
    </row>
    <row r="103" spans="1:5" s="2" customFormat="1" ht="15.75" customHeight="1">
      <c r="A103" s="93">
        <f t="shared" si="0"/>
        <v>83</v>
      </c>
      <c r="B103" s="104" t="s">
        <v>448</v>
      </c>
      <c r="C103" s="69">
        <v>1</v>
      </c>
      <c r="D103" s="61"/>
      <c r="E103" s="232"/>
    </row>
    <row r="104" spans="1:5" s="2" customFormat="1" ht="15.75" customHeight="1">
      <c r="A104" s="93">
        <f t="shared" si="0"/>
        <v>84</v>
      </c>
      <c r="B104" s="104" t="s">
        <v>453</v>
      </c>
      <c r="C104" s="69">
        <v>1</v>
      </c>
      <c r="D104" s="61"/>
      <c r="E104" s="232"/>
    </row>
    <row r="105" spans="1:5" s="2" customFormat="1" ht="15.75" customHeight="1">
      <c r="A105" s="93">
        <f t="shared" si="0"/>
        <v>85</v>
      </c>
      <c r="B105" s="104" t="s">
        <v>453</v>
      </c>
      <c r="C105" s="69">
        <v>1</v>
      </c>
      <c r="D105" s="61"/>
      <c r="E105" s="232"/>
    </row>
    <row r="106" spans="1:5" s="2" customFormat="1" ht="15.75" customHeight="1">
      <c r="A106" s="93">
        <f t="shared" si="0"/>
        <v>86</v>
      </c>
      <c r="B106" s="104" t="s">
        <v>454</v>
      </c>
      <c r="C106" s="69">
        <v>1</v>
      </c>
      <c r="D106" s="61"/>
      <c r="E106" s="232"/>
    </row>
    <row r="107" spans="1:5" s="2" customFormat="1" ht="15.75" customHeight="1">
      <c r="A107" s="93">
        <f t="shared" si="0"/>
        <v>87</v>
      </c>
      <c r="B107" s="104" t="s">
        <v>456</v>
      </c>
      <c r="C107" s="69">
        <v>1</v>
      </c>
      <c r="D107" s="61"/>
      <c r="E107" s="232"/>
    </row>
    <row r="108" spans="1:5" s="2" customFormat="1" ht="15.75" customHeight="1">
      <c r="A108" s="93">
        <f t="shared" si="0"/>
        <v>88</v>
      </c>
      <c r="B108" s="104" t="s">
        <v>457</v>
      </c>
      <c r="C108" s="69">
        <v>1</v>
      </c>
      <c r="D108" s="61"/>
      <c r="E108" s="232"/>
    </row>
    <row r="109" spans="1:5" s="2" customFormat="1" ht="15.75" customHeight="1">
      <c r="A109" s="93">
        <f t="shared" si="0"/>
        <v>89</v>
      </c>
      <c r="B109" s="104" t="s">
        <v>458</v>
      </c>
      <c r="C109" s="69">
        <v>1</v>
      </c>
      <c r="D109" s="61"/>
      <c r="E109" s="232"/>
    </row>
    <row r="110" spans="1:5" s="2" customFormat="1" ht="15.75" customHeight="1">
      <c r="A110" s="93">
        <f t="shared" si="0"/>
        <v>90</v>
      </c>
      <c r="B110" s="104" t="s">
        <v>459</v>
      </c>
      <c r="C110" s="69">
        <v>1</v>
      </c>
      <c r="D110" s="61"/>
      <c r="E110" s="232"/>
    </row>
    <row r="111" spans="1:5" s="2" customFormat="1" ht="15.75" customHeight="1">
      <c r="A111" s="93">
        <f t="shared" si="0"/>
        <v>91</v>
      </c>
      <c r="B111" s="104" t="s">
        <v>460</v>
      </c>
      <c r="C111" s="69">
        <v>1</v>
      </c>
      <c r="D111" s="61"/>
      <c r="E111" s="232"/>
    </row>
    <row r="112" spans="1:5" s="2" customFormat="1" ht="15.75" customHeight="1">
      <c r="A112" s="93">
        <f t="shared" si="0"/>
        <v>92</v>
      </c>
      <c r="B112" s="104" t="s">
        <v>461</v>
      </c>
      <c r="C112" s="69">
        <v>1</v>
      </c>
      <c r="D112" s="61"/>
      <c r="E112" s="232"/>
    </row>
    <row r="113" spans="1:5" s="2" customFormat="1" ht="15.75" customHeight="1">
      <c r="A113" s="93">
        <f t="shared" si="0"/>
        <v>93</v>
      </c>
      <c r="B113" s="104" t="s">
        <v>462</v>
      </c>
      <c r="C113" s="69">
        <v>1</v>
      </c>
      <c r="D113" s="61"/>
      <c r="E113" s="232"/>
    </row>
    <row r="114" spans="1:5" s="2" customFormat="1" ht="15.75" customHeight="1">
      <c r="A114" s="93">
        <f t="shared" si="0"/>
        <v>94</v>
      </c>
      <c r="B114" s="104" t="s">
        <v>463</v>
      </c>
      <c r="C114" s="69">
        <v>1</v>
      </c>
      <c r="D114" s="61"/>
      <c r="E114" s="232"/>
    </row>
    <row r="115" spans="1:5" s="2" customFormat="1" ht="15" customHeight="1">
      <c r="A115" s="93">
        <f t="shared" ref="A115:A129" si="1">A114+1</f>
        <v>95</v>
      </c>
      <c r="B115" s="104" t="s">
        <v>464</v>
      </c>
      <c r="C115" s="69">
        <v>1</v>
      </c>
      <c r="D115" s="61"/>
      <c r="E115" s="232"/>
    </row>
    <row r="116" spans="1:5" s="2" customFormat="1" ht="15.75" customHeight="1">
      <c r="A116" s="93">
        <f t="shared" si="1"/>
        <v>96</v>
      </c>
      <c r="B116" s="104" t="s">
        <v>172</v>
      </c>
      <c r="C116" s="69">
        <v>1</v>
      </c>
      <c r="D116" s="61"/>
      <c r="E116" s="232"/>
    </row>
    <row r="117" spans="1:5" s="2" customFormat="1" ht="18.75" customHeight="1">
      <c r="A117" s="93">
        <f t="shared" si="1"/>
        <v>97</v>
      </c>
      <c r="B117" s="104" t="s">
        <v>466</v>
      </c>
      <c r="C117" s="69">
        <v>1</v>
      </c>
      <c r="D117" s="61"/>
      <c r="E117" s="232"/>
    </row>
    <row r="118" spans="1:5" s="2" customFormat="1" ht="15" customHeight="1">
      <c r="A118" s="93">
        <f t="shared" si="1"/>
        <v>98</v>
      </c>
      <c r="B118" s="104" t="s">
        <v>418</v>
      </c>
      <c r="C118" s="69">
        <v>1</v>
      </c>
      <c r="D118" s="61"/>
      <c r="E118" s="232"/>
    </row>
    <row r="119" spans="1:5" s="2" customFormat="1" ht="15" customHeight="1">
      <c r="A119" s="93">
        <f t="shared" si="1"/>
        <v>99</v>
      </c>
      <c r="B119" s="104" t="s">
        <v>117</v>
      </c>
      <c r="C119" s="69">
        <v>1</v>
      </c>
      <c r="D119" s="61"/>
      <c r="E119" s="232"/>
    </row>
    <row r="120" spans="1:5" s="2" customFormat="1" ht="15.75" customHeight="1">
      <c r="A120" s="93">
        <f t="shared" si="1"/>
        <v>100</v>
      </c>
      <c r="B120" s="104" t="s">
        <v>449</v>
      </c>
      <c r="C120" s="69">
        <v>1</v>
      </c>
      <c r="D120" s="61"/>
      <c r="E120" s="232"/>
    </row>
    <row r="121" spans="1:5" s="2" customFormat="1" ht="15.75" customHeight="1">
      <c r="A121" s="93">
        <f t="shared" si="1"/>
        <v>101</v>
      </c>
      <c r="B121" s="104" t="s">
        <v>469</v>
      </c>
      <c r="C121" s="69">
        <v>2</v>
      </c>
      <c r="D121" s="61"/>
      <c r="E121" s="232"/>
    </row>
    <row r="122" spans="1:5" s="2" customFormat="1" ht="15.75" customHeight="1">
      <c r="A122" s="93">
        <f t="shared" si="1"/>
        <v>102</v>
      </c>
      <c r="B122" s="104" t="s">
        <v>458</v>
      </c>
      <c r="C122" s="69">
        <v>2</v>
      </c>
      <c r="D122" s="61"/>
      <c r="E122" s="232"/>
    </row>
    <row r="123" spans="1:5" s="2" customFormat="1" ht="15.75" customHeight="1">
      <c r="A123" s="93">
        <f t="shared" si="1"/>
        <v>103</v>
      </c>
      <c r="B123" s="104" t="s">
        <v>470</v>
      </c>
      <c r="C123" s="69">
        <v>1</v>
      </c>
      <c r="D123" s="61"/>
      <c r="E123" s="232"/>
    </row>
    <row r="124" spans="1:5" s="2" customFormat="1" ht="15.75" customHeight="1">
      <c r="A124" s="93">
        <f t="shared" si="1"/>
        <v>104</v>
      </c>
      <c r="B124" s="104" t="s">
        <v>471</v>
      </c>
      <c r="C124" s="69">
        <v>2</v>
      </c>
      <c r="D124" s="61"/>
      <c r="E124" s="232"/>
    </row>
    <row r="125" spans="1:5" s="2" customFormat="1" ht="15.75" customHeight="1">
      <c r="A125" s="93">
        <f t="shared" si="1"/>
        <v>105</v>
      </c>
      <c r="B125" s="104" t="s">
        <v>473</v>
      </c>
      <c r="C125" s="69">
        <v>2</v>
      </c>
      <c r="D125" s="61"/>
      <c r="E125" s="232"/>
    </row>
    <row r="126" spans="1:5" s="2" customFormat="1" ht="15.75" customHeight="1">
      <c r="A126" s="93">
        <f t="shared" si="1"/>
        <v>106</v>
      </c>
      <c r="B126" s="104" t="s">
        <v>474</v>
      </c>
      <c r="C126" s="69">
        <v>1</v>
      </c>
      <c r="D126" s="61"/>
      <c r="E126" s="232"/>
    </row>
    <row r="127" spans="1:5" s="2" customFormat="1" ht="15.75" customHeight="1">
      <c r="A127" s="93">
        <f t="shared" si="1"/>
        <v>107</v>
      </c>
      <c r="B127" s="104" t="s">
        <v>475</v>
      </c>
      <c r="C127" s="69">
        <v>1</v>
      </c>
      <c r="D127" s="61"/>
      <c r="E127" s="232"/>
    </row>
    <row r="128" spans="1:5" s="2" customFormat="1" ht="15.75" customHeight="1">
      <c r="A128" s="93">
        <f t="shared" si="1"/>
        <v>108</v>
      </c>
      <c r="B128" s="104" t="s">
        <v>461</v>
      </c>
      <c r="C128" s="69">
        <v>1</v>
      </c>
      <c r="D128" s="61"/>
      <c r="E128" s="233"/>
    </row>
    <row r="129" spans="1:16" s="2" customFormat="1" ht="15.75" customHeight="1">
      <c r="A129" s="93">
        <f t="shared" si="1"/>
        <v>109</v>
      </c>
      <c r="B129" s="46" t="s">
        <v>477</v>
      </c>
      <c r="C129" s="56">
        <f>SUM(C49:C128)</f>
        <v>89</v>
      </c>
      <c r="D129" s="47"/>
      <c r="E129" s="80">
        <v>0.72</v>
      </c>
    </row>
    <row r="130" spans="1:16" s="2" customFormat="1" ht="15.75" customHeight="1">
      <c r="A130" s="219" t="s">
        <v>478</v>
      </c>
      <c r="B130" s="220"/>
      <c r="C130" s="220"/>
      <c r="D130" s="220"/>
      <c r="E130" s="220"/>
    </row>
    <row r="131" spans="1:16" s="2" customFormat="1" ht="15.75" customHeight="1">
      <c r="A131" s="93">
        <v>110</v>
      </c>
      <c r="B131" s="104" t="s">
        <v>472</v>
      </c>
      <c r="C131" s="69">
        <v>1</v>
      </c>
      <c r="D131" s="61"/>
      <c r="E131" s="142"/>
    </row>
    <row r="132" spans="1:16" s="2" customFormat="1" ht="15.75" customHeight="1">
      <c r="A132" s="93">
        <v>111</v>
      </c>
      <c r="B132" s="104" t="s">
        <v>467</v>
      </c>
      <c r="C132" s="69">
        <v>1</v>
      </c>
      <c r="D132" s="61"/>
      <c r="E132" s="143"/>
    </row>
    <row r="133" spans="1:16" s="2" customFormat="1" ht="15.75" customHeight="1">
      <c r="A133" s="93">
        <v>112</v>
      </c>
      <c r="B133" s="104" t="s">
        <v>468</v>
      </c>
      <c r="C133" s="69">
        <v>1</v>
      </c>
      <c r="D133" s="61"/>
      <c r="E133" s="143"/>
    </row>
    <row r="134" spans="1:16" s="2" customFormat="1" ht="15.75" customHeight="1">
      <c r="A134" s="93">
        <v>113</v>
      </c>
      <c r="B134" s="104" t="s">
        <v>465</v>
      </c>
      <c r="C134" s="69">
        <v>1</v>
      </c>
      <c r="D134" s="61"/>
      <c r="E134" s="144"/>
    </row>
    <row r="135" spans="1:16" s="2" customFormat="1" ht="15.75" customHeight="1">
      <c r="A135" s="93">
        <v>114</v>
      </c>
      <c r="B135" s="46" t="s">
        <v>4</v>
      </c>
      <c r="C135" s="86">
        <f>C134+C133+C132+C131</f>
        <v>4</v>
      </c>
      <c r="D135" s="61"/>
      <c r="E135" s="25">
        <v>49</v>
      </c>
    </row>
    <row r="136" spans="1:16" s="84" customFormat="1" ht="15.75" customHeight="1">
      <c r="A136" s="234" t="s">
        <v>142</v>
      </c>
      <c r="B136" s="235"/>
      <c r="C136" s="235"/>
      <c r="D136" s="235"/>
      <c r="E136" s="235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</row>
    <row r="137" spans="1:16" ht="15.75" customHeight="1">
      <c r="A137" s="93">
        <v>115</v>
      </c>
      <c r="B137" s="25" t="s">
        <v>390</v>
      </c>
      <c r="C137" s="70">
        <v>19</v>
      </c>
      <c r="D137" s="25"/>
      <c r="E137" s="231">
        <v>0.28999999999999998</v>
      </c>
    </row>
    <row r="138" spans="1:16" ht="15.75" customHeight="1">
      <c r="A138" s="93">
        <f>A137+1</f>
        <v>116</v>
      </c>
      <c r="B138" s="25" t="s">
        <v>485</v>
      </c>
      <c r="C138" s="70">
        <v>1</v>
      </c>
      <c r="D138" s="25"/>
      <c r="E138" s="152"/>
    </row>
    <row r="139" spans="1:16" ht="15.75" customHeight="1">
      <c r="A139" s="93">
        <f t="shared" ref="A139:A158" si="2">A138+1</f>
        <v>117</v>
      </c>
      <c r="B139" s="25" t="s">
        <v>455</v>
      </c>
      <c r="C139" s="70">
        <v>1</v>
      </c>
      <c r="D139" s="25"/>
      <c r="E139" s="152"/>
    </row>
    <row r="140" spans="1:16" ht="15.75" customHeight="1">
      <c r="A140" s="93">
        <f t="shared" si="2"/>
        <v>118</v>
      </c>
      <c r="B140" s="25" t="s">
        <v>486</v>
      </c>
      <c r="C140" s="70">
        <v>1</v>
      </c>
      <c r="D140" s="25"/>
      <c r="E140" s="152"/>
    </row>
    <row r="141" spans="1:16" ht="15.75" customHeight="1">
      <c r="A141" s="93">
        <f t="shared" si="2"/>
        <v>119</v>
      </c>
      <c r="B141" s="25" t="s">
        <v>487</v>
      </c>
      <c r="C141" s="70">
        <v>1</v>
      </c>
      <c r="D141" s="25"/>
      <c r="E141" s="152"/>
    </row>
    <row r="142" spans="1:16" ht="15.75" customHeight="1">
      <c r="A142" s="93">
        <f t="shared" si="2"/>
        <v>120</v>
      </c>
      <c r="B142" s="25" t="s">
        <v>488</v>
      </c>
      <c r="C142" s="70">
        <v>3</v>
      </c>
      <c r="D142" s="25"/>
      <c r="E142" s="152"/>
    </row>
    <row r="143" spans="1:16" ht="15.75" customHeight="1">
      <c r="A143" s="93">
        <f t="shared" si="2"/>
        <v>121</v>
      </c>
      <c r="B143" s="25" t="s">
        <v>489</v>
      </c>
      <c r="C143" s="70">
        <v>1</v>
      </c>
      <c r="D143" s="25"/>
      <c r="E143" s="152"/>
    </row>
    <row r="144" spans="1:16" ht="15.75" customHeight="1">
      <c r="A144" s="93">
        <f t="shared" si="2"/>
        <v>122</v>
      </c>
      <c r="B144" s="25" t="s">
        <v>489</v>
      </c>
      <c r="C144" s="70">
        <v>1</v>
      </c>
      <c r="D144" s="25"/>
      <c r="E144" s="152"/>
    </row>
    <row r="145" spans="1:5" ht="15.75" customHeight="1">
      <c r="A145" s="93">
        <f t="shared" si="2"/>
        <v>123</v>
      </c>
      <c r="B145" s="25" t="s">
        <v>494</v>
      </c>
      <c r="C145" s="70">
        <v>1</v>
      </c>
      <c r="D145" s="25"/>
      <c r="E145" s="152"/>
    </row>
    <row r="146" spans="1:5" ht="15.75" customHeight="1">
      <c r="A146" s="93">
        <f t="shared" si="2"/>
        <v>124</v>
      </c>
      <c r="B146" s="25" t="s">
        <v>495</v>
      </c>
      <c r="C146" s="70">
        <v>1</v>
      </c>
      <c r="D146" s="25"/>
      <c r="E146" s="152"/>
    </row>
    <row r="147" spans="1:5" ht="15.75" customHeight="1">
      <c r="A147" s="93">
        <f t="shared" si="2"/>
        <v>125</v>
      </c>
      <c r="B147" s="25" t="s">
        <v>496</v>
      </c>
      <c r="C147" s="70">
        <v>1</v>
      </c>
      <c r="D147" s="25"/>
      <c r="E147" s="152"/>
    </row>
    <row r="148" spans="1:5" ht="15.75" customHeight="1">
      <c r="A148" s="93">
        <f t="shared" si="2"/>
        <v>126</v>
      </c>
      <c r="B148" s="25" t="s">
        <v>455</v>
      </c>
      <c r="C148" s="70">
        <v>1</v>
      </c>
      <c r="D148" s="25"/>
      <c r="E148" s="152"/>
    </row>
    <row r="149" spans="1:5" ht="15.75" customHeight="1">
      <c r="A149" s="93">
        <f t="shared" si="2"/>
        <v>127</v>
      </c>
      <c r="B149" s="25" t="s">
        <v>498</v>
      </c>
      <c r="C149" s="70">
        <v>1</v>
      </c>
      <c r="D149" s="25"/>
      <c r="E149" s="152"/>
    </row>
    <row r="150" spans="1:5" ht="15.75" customHeight="1">
      <c r="A150" s="93">
        <f t="shared" si="2"/>
        <v>128</v>
      </c>
      <c r="B150" s="25" t="s">
        <v>500</v>
      </c>
      <c r="C150" s="70">
        <v>1</v>
      </c>
      <c r="D150" s="25"/>
      <c r="E150" s="152"/>
    </row>
    <row r="151" spans="1:5" ht="15.75" customHeight="1">
      <c r="A151" s="93">
        <f t="shared" si="2"/>
        <v>129</v>
      </c>
      <c r="B151" s="25" t="s">
        <v>499</v>
      </c>
      <c r="C151" s="70">
        <v>1</v>
      </c>
      <c r="D151" s="25"/>
      <c r="E151" s="152"/>
    </row>
    <row r="152" spans="1:5" ht="15.75" customHeight="1">
      <c r="A152" s="93">
        <f t="shared" si="2"/>
        <v>130</v>
      </c>
      <c r="B152" s="25" t="s">
        <v>508</v>
      </c>
      <c r="C152" s="70">
        <v>1</v>
      </c>
      <c r="D152" s="25"/>
      <c r="E152" s="152"/>
    </row>
    <row r="153" spans="1:5" ht="15.75" customHeight="1">
      <c r="A153" s="93">
        <f t="shared" si="2"/>
        <v>131</v>
      </c>
      <c r="B153" s="25" t="s">
        <v>508</v>
      </c>
      <c r="C153" s="70">
        <v>1</v>
      </c>
      <c r="D153" s="25"/>
      <c r="E153" s="152"/>
    </row>
    <row r="154" spans="1:5" ht="14.25" customHeight="1">
      <c r="A154" s="93">
        <f t="shared" si="2"/>
        <v>132</v>
      </c>
      <c r="B154" s="25" t="s">
        <v>509</v>
      </c>
      <c r="C154" s="70">
        <v>1</v>
      </c>
      <c r="D154" s="25"/>
      <c r="E154" s="152"/>
    </row>
    <row r="155" spans="1:5" ht="15.75" customHeight="1">
      <c r="A155" s="93">
        <f t="shared" si="2"/>
        <v>133</v>
      </c>
      <c r="B155" s="25" t="s">
        <v>510</v>
      </c>
      <c r="C155" s="70">
        <v>1</v>
      </c>
      <c r="D155" s="25"/>
      <c r="E155" s="152"/>
    </row>
    <row r="156" spans="1:5" ht="15.75" customHeight="1">
      <c r="A156" s="93">
        <f t="shared" si="2"/>
        <v>134</v>
      </c>
      <c r="B156" s="25" t="s">
        <v>510</v>
      </c>
      <c r="C156" s="70">
        <v>1</v>
      </c>
      <c r="D156" s="25"/>
      <c r="E156" s="152"/>
    </row>
    <row r="157" spans="1:5" ht="15.75" customHeight="1">
      <c r="A157" s="93">
        <f t="shared" si="2"/>
        <v>135</v>
      </c>
      <c r="B157" s="25" t="s">
        <v>510</v>
      </c>
      <c r="C157" s="70">
        <v>1</v>
      </c>
      <c r="D157" s="25"/>
      <c r="E157" s="153"/>
    </row>
    <row r="158" spans="1:5" s="2" customFormat="1" ht="15.75" customHeight="1">
      <c r="A158" s="93">
        <f t="shared" si="2"/>
        <v>136</v>
      </c>
      <c r="B158" s="46" t="s">
        <v>4</v>
      </c>
      <c r="C158" s="86">
        <f>C157+C156+C155+C154+C153+C152+C151+C150+C149+C148+C147+C146+C145+C144+C143+C142+C141+C140+C139+C138+C137</f>
        <v>41</v>
      </c>
      <c r="D158" s="61"/>
      <c r="E158" s="81">
        <v>29</v>
      </c>
    </row>
    <row r="159" spans="1:5" s="2" customFormat="1" ht="15.75" customHeight="1">
      <c r="A159" s="234" t="s">
        <v>479</v>
      </c>
      <c r="B159" s="236"/>
      <c r="C159" s="236"/>
      <c r="D159" s="236"/>
      <c r="E159" s="236"/>
    </row>
    <row r="160" spans="1:5" ht="15.75" customHeight="1">
      <c r="A160" s="93">
        <v>137</v>
      </c>
      <c r="B160" s="25" t="s">
        <v>390</v>
      </c>
      <c r="C160" s="70">
        <v>2</v>
      </c>
      <c r="D160" s="25"/>
      <c r="E160" s="25"/>
    </row>
    <row r="161" spans="1:5" ht="15.75" customHeight="1">
      <c r="A161" s="93">
        <f>A160+1</f>
        <v>138</v>
      </c>
      <c r="B161" s="25" t="s">
        <v>390</v>
      </c>
      <c r="C161" s="70">
        <v>1</v>
      </c>
      <c r="D161" s="25"/>
      <c r="E161" s="25"/>
    </row>
    <row r="162" spans="1:5" ht="15.75" customHeight="1">
      <c r="A162" s="93">
        <f t="shared" ref="A162:A184" si="3">A161+1</f>
        <v>139</v>
      </c>
      <c r="B162" s="25" t="s">
        <v>390</v>
      </c>
      <c r="C162" s="70">
        <v>3</v>
      </c>
      <c r="D162" s="25"/>
      <c r="E162" s="25"/>
    </row>
    <row r="163" spans="1:5" ht="15.75" customHeight="1">
      <c r="A163" s="93">
        <f t="shared" si="3"/>
        <v>140</v>
      </c>
      <c r="B163" s="25" t="s">
        <v>427</v>
      </c>
      <c r="C163" s="70">
        <v>2</v>
      </c>
      <c r="D163" s="25"/>
      <c r="E163" s="25"/>
    </row>
    <row r="164" spans="1:5" ht="15.75" customHeight="1">
      <c r="A164" s="93">
        <f t="shared" si="3"/>
        <v>141</v>
      </c>
      <c r="B164" s="25" t="s">
        <v>427</v>
      </c>
      <c r="C164" s="70">
        <v>1</v>
      </c>
      <c r="D164" s="25"/>
      <c r="E164" s="25"/>
    </row>
    <row r="165" spans="1:5" ht="15.75" customHeight="1">
      <c r="A165" s="93">
        <f t="shared" si="3"/>
        <v>142</v>
      </c>
      <c r="B165" s="25" t="s">
        <v>271</v>
      </c>
      <c r="C165" s="70">
        <v>1</v>
      </c>
      <c r="D165" s="25"/>
      <c r="E165" s="25"/>
    </row>
    <row r="166" spans="1:5" ht="15.75" customHeight="1">
      <c r="A166" s="93">
        <f t="shared" si="3"/>
        <v>143</v>
      </c>
      <c r="B166" s="25" t="s">
        <v>480</v>
      </c>
      <c r="C166" s="70">
        <v>1</v>
      </c>
      <c r="D166" s="25"/>
      <c r="E166" s="25"/>
    </row>
    <row r="167" spans="1:5" ht="15.75" customHeight="1">
      <c r="A167" s="93">
        <f t="shared" si="3"/>
        <v>144</v>
      </c>
      <c r="B167" s="25" t="s">
        <v>481</v>
      </c>
      <c r="C167" s="70">
        <v>1</v>
      </c>
      <c r="D167" s="25"/>
      <c r="E167" s="25"/>
    </row>
    <row r="168" spans="1:5" ht="15.75" customHeight="1">
      <c r="A168" s="93">
        <f t="shared" si="3"/>
        <v>145</v>
      </c>
      <c r="B168" s="25" t="s">
        <v>482</v>
      </c>
      <c r="C168" s="70">
        <v>1</v>
      </c>
      <c r="D168" s="25"/>
      <c r="E168" s="25"/>
    </row>
    <row r="169" spans="1:5" ht="15.75" customHeight="1">
      <c r="A169" s="93">
        <f t="shared" si="3"/>
        <v>146</v>
      </c>
      <c r="B169" s="25" t="s">
        <v>483</v>
      </c>
      <c r="C169" s="70">
        <v>1</v>
      </c>
      <c r="D169" s="25"/>
      <c r="E169" s="25"/>
    </row>
    <row r="170" spans="1:5" ht="15.75" customHeight="1">
      <c r="A170" s="93">
        <f t="shared" si="3"/>
        <v>147</v>
      </c>
      <c r="B170" s="25" t="s">
        <v>484</v>
      </c>
      <c r="C170" s="70">
        <v>1</v>
      </c>
      <c r="D170" s="25"/>
      <c r="E170" s="25"/>
    </row>
    <row r="171" spans="1:5" ht="15.75" customHeight="1">
      <c r="A171" s="93">
        <f t="shared" si="3"/>
        <v>148</v>
      </c>
      <c r="B171" s="25" t="s">
        <v>490</v>
      </c>
      <c r="C171" s="70">
        <v>1</v>
      </c>
      <c r="D171" s="25"/>
      <c r="E171" s="25"/>
    </row>
    <row r="172" spans="1:5" ht="15.75" customHeight="1">
      <c r="A172" s="93">
        <f t="shared" si="3"/>
        <v>149</v>
      </c>
      <c r="B172" s="25" t="s">
        <v>491</v>
      </c>
      <c r="C172" s="70">
        <v>1</v>
      </c>
      <c r="D172" s="25"/>
      <c r="E172" s="25"/>
    </row>
    <row r="173" spans="1:5" ht="15.75" customHeight="1">
      <c r="A173" s="93">
        <f t="shared" si="3"/>
        <v>150</v>
      </c>
      <c r="B173" s="25" t="s">
        <v>492</v>
      </c>
      <c r="C173" s="70">
        <v>1</v>
      </c>
      <c r="D173" s="25"/>
      <c r="E173" s="25"/>
    </row>
    <row r="174" spans="1:5" ht="15.75" customHeight="1">
      <c r="A174" s="93">
        <f t="shared" si="3"/>
        <v>151</v>
      </c>
      <c r="B174" s="25" t="s">
        <v>493</v>
      </c>
      <c r="C174" s="70">
        <v>1</v>
      </c>
      <c r="D174" s="25"/>
      <c r="E174" s="25"/>
    </row>
    <row r="175" spans="1:5" ht="15.75" customHeight="1">
      <c r="A175" s="93">
        <f t="shared" si="3"/>
        <v>152</v>
      </c>
      <c r="B175" s="25" t="s">
        <v>497</v>
      </c>
      <c r="C175" s="70">
        <v>1</v>
      </c>
      <c r="D175" s="25"/>
      <c r="E175" s="25"/>
    </row>
    <row r="176" spans="1:5" ht="15.75" customHeight="1">
      <c r="A176" s="93">
        <f t="shared" si="3"/>
        <v>153</v>
      </c>
      <c r="B176" s="25" t="s">
        <v>501</v>
      </c>
      <c r="C176" s="70">
        <v>1</v>
      </c>
      <c r="D176" s="25"/>
      <c r="E176" s="25"/>
    </row>
    <row r="177" spans="1:5" ht="15.75" customHeight="1">
      <c r="A177" s="93">
        <f t="shared" si="3"/>
        <v>154</v>
      </c>
      <c r="B177" s="25" t="s">
        <v>502</v>
      </c>
      <c r="C177" s="70">
        <v>1</v>
      </c>
      <c r="D177" s="25"/>
      <c r="E177" s="25"/>
    </row>
    <row r="178" spans="1:5" ht="15.75" customHeight="1">
      <c r="A178" s="93">
        <f t="shared" si="3"/>
        <v>155</v>
      </c>
      <c r="B178" s="25" t="s">
        <v>503</v>
      </c>
      <c r="C178" s="70">
        <v>1</v>
      </c>
      <c r="D178" s="25"/>
      <c r="E178" s="25"/>
    </row>
    <row r="179" spans="1:5" ht="15.75" customHeight="1">
      <c r="A179" s="93">
        <f t="shared" si="3"/>
        <v>156</v>
      </c>
      <c r="B179" s="25" t="s">
        <v>504</v>
      </c>
      <c r="C179" s="70">
        <v>1</v>
      </c>
      <c r="D179" s="25"/>
      <c r="E179" s="25"/>
    </row>
    <row r="180" spans="1:5" ht="15.75" customHeight="1">
      <c r="A180" s="93">
        <f t="shared" si="3"/>
        <v>157</v>
      </c>
      <c r="B180" s="25" t="s">
        <v>505</v>
      </c>
      <c r="C180" s="70">
        <v>1</v>
      </c>
      <c r="D180" s="25"/>
      <c r="E180" s="25"/>
    </row>
    <row r="181" spans="1:5" ht="15.75" customHeight="1">
      <c r="A181" s="93">
        <f t="shared" si="3"/>
        <v>158</v>
      </c>
      <c r="B181" s="25" t="s">
        <v>506</v>
      </c>
      <c r="C181" s="70">
        <v>1</v>
      </c>
      <c r="D181" s="25"/>
      <c r="E181" s="25"/>
    </row>
    <row r="182" spans="1:5" ht="15.75" customHeight="1">
      <c r="A182" s="93">
        <f t="shared" si="3"/>
        <v>159</v>
      </c>
      <c r="B182" s="25" t="s">
        <v>507</v>
      </c>
      <c r="C182" s="70">
        <v>1</v>
      </c>
      <c r="D182" s="25"/>
      <c r="E182" s="25"/>
    </row>
    <row r="183" spans="1:5" ht="15.75" customHeight="1">
      <c r="A183" s="93">
        <f t="shared" si="3"/>
        <v>160</v>
      </c>
      <c r="B183" s="25" t="s">
        <v>505</v>
      </c>
      <c r="C183" s="70">
        <v>1</v>
      </c>
      <c r="D183" s="25"/>
      <c r="E183" s="25"/>
    </row>
    <row r="184" spans="1:5" ht="15.75" customHeight="1">
      <c r="A184" s="93">
        <f t="shared" si="3"/>
        <v>161</v>
      </c>
      <c r="B184" s="89" t="s">
        <v>4</v>
      </c>
      <c r="C184" s="46">
        <f>C183+C182+C181+C180+C179+C178+C177+C176+C175+C174+C173+C172+C171+C170+C169+C168+C167+C166+C165+C164+C163+C162+C161+C160</f>
        <v>28</v>
      </c>
      <c r="D184" s="25"/>
      <c r="E184" s="82">
        <v>0.96</v>
      </c>
    </row>
    <row r="185" spans="1:5" ht="15.75" customHeight="1">
      <c r="A185" s="85"/>
      <c r="B185" s="120" t="s">
        <v>511</v>
      </c>
      <c r="C185" s="90"/>
      <c r="D185" s="90"/>
      <c r="E185" s="91"/>
    </row>
    <row r="186" spans="1:5" customFormat="1" ht="15.75" customHeight="1">
      <c r="A186" s="115">
        <v>162</v>
      </c>
      <c r="B186" s="104" t="s">
        <v>452</v>
      </c>
      <c r="C186" s="70">
        <v>2</v>
      </c>
      <c r="D186" s="25"/>
      <c r="E186" s="82"/>
    </row>
    <row r="187" spans="1:5" customFormat="1" ht="15.75" customHeight="1">
      <c r="A187" s="115">
        <f>A186+1</f>
        <v>163</v>
      </c>
      <c r="B187" s="104" t="s">
        <v>425</v>
      </c>
      <c r="C187" s="70">
        <v>1</v>
      </c>
      <c r="D187" s="25"/>
      <c r="E187" s="82"/>
    </row>
    <row r="188" spans="1:5" customFormat="1" ht="15.75" customHeight="1">
      <c r="A188" s="115">
        <f t="shared" ref="A188:A207" si="4">A187+1</f>
        <v>164</v>
      </c>
      <c r="B188" s="104" t="s">
        <v>452</v>
      </c>
      <c r="C188" s="70">
        <v>1</v>
      </c>
      <c r="D188" s="25"/>
      <c r="E188" s="82"/>
    </row>
    <row r="189" spans="1:5" customFormat="1" ht="15.75" customHeight="1">
      <c r="A189" s="115">
        <f t="shared" si="4"/>
        <v>165</v>
      </c>
      <c r="B189" s="104" t="s">
        <v>512</v>
      </c>
      <c r="C189" s="70">
        <v>1</v>
      </c>
      <c r="D189" s="25"/>
      <c r="E189" s="82"/>
    </row>
    <row r="190" spans="1:5" customFormat="1" ht="15.75" customHeight="1">
      <c r="A190" s="115">
        <f t="shared" si="4"/>
        <v>166</v>
      </c>
      <c r="B190" s="104" t="s">
        <v>25</v>
      </c>
      <c r="C190" s="70">
        <v>1</v>
      </c>
      <c r="D190" s="25"/>
      <c r="E190" s="82"/>
    </row>
    <row r="191" spans="1:5" customFormat="1" ht="15.75" customHeight="1">
      <c r="A191" s="115">
        <f t="shared" si="4"/>
        <v>167</v>
      </c>
      <c r="B191" s="104" t="s">
        <v>452</v>
      </c>
      <c r="C191" s="70">
        <v>1</v>
      </c>
      <c r="D191" s="25"/>
      <c r="E191" s="82"/>
    </row>
    <row r="192" spans="1:5" customFormat="1" ht="15.75" customHeight="1">
      <c r="A192" s="115">
        <f t="shared" si="4"/>
        <v>168</v>
      </c>
      <c r="B192" s="104" t="s">
        <v>452</v>
      </c>
      <c r="C192" s="70">
        <v>4</v>
      </c>
      <c r="D192" s="25"/>
      <c r="E192" s="82"/>
    </row>
    <row r="193" spans="1:5" customFormat="1" ht="15.75" customHeight="1">
      <c r="A193" s="115">
        <f t="shared" si="4"/>
        <v>169</v>
      </c>
      <c r="B193" s="104" t="s">
        <v>513</v>
      </c>
      <c r="C193" s="70">
        <v>1</v>
      </c>
      <c r="D193" s="25"/>
      <c r="E193" s="82"/>
    </row>
    <row r="194" spans="1:5" customFormat="1" ht="15.75" customHeight="1">
      <c r="A194" s="115">
        <f t="shared" si="4"/>
        <v>170</v>
      </c>
      <c r="B194" s="104" t="s">
        <v>452</v>
      </c>
      <c r="C194" s="70">
        <v>1</v>
      </c>
      <c r="D194" s="25"/>
      <c r="E194" s="82"/>
    </row>
    <row r="195" spans="1:5" customFormat="1" ht="15.75" customHeight="1">
      <c r="A195" s="115">
        <f t="shared" si="4"/>
        <v>171</v>
      </c>
      <c r="B195" s="104" t="s">
        <v>514</v>
      </c>
      <c r="C195" s="70">
        <v>1</v>
      </c>
      <c r="D195" s="25"/>
      <c r="E195" s="82"/>
    </row>
    <row r="196" spans="1:5" customFormat="1" ht="15.75" customHeight="1">
      <c r="A196" s="115">
        <f t="shared" si="4"/>
        <v>172</v>
      </c>
      <c r="B196" s="104" t="s">
        <v>452</v>
      </c>
      <c r="C196" s="70">
        <v>1</v>
      </c>
      <c r="D196" s="25"/>
      <c r="E196" s="82"/>
    </row>
    <row r="197" spans="1:5" customFormat="1" ht="15.75" customHeight="1">
      <c r="A197" s="115">
        <f t="shared" si="4"/>
        <v>173</v>
      </c>
      <c r="B197" s="104" t="s">
        <v>452</v>
      </c>
      <c r="C197" s="70">
        <v>1</v>
      </c>
      <c r="D197" s="25"/>
      <c r="E197" s="82"/>
    </row>
    <row r="198" spans="1:5" customFormat="1" ht="15.75" customHeight="1">
      <c r="A198" s="115">
        <f t="shared" si="4"/>
        <v>174</v>
      </c>
      <c r="B198" s="104" t="s">
        <v>515</v>
      </c>
      <c r="C198" s="70">
        <v>1</v>
      </c>
      <c r="D198" s="25"/>
      <c r="E198" s="82"/>
    </row>
    <row r="199" spans="1:5" customFormat="1" ht="15.75" customHeight="1">
      <c r="A199" s="115">
        <f t="shared" si="4"/>
        <v>175</v>
      </c>
      <c r="B199" s="104" t="s">
        <v>516</v>
      </c>
      <c r="C199" s="70">
        <v>1</v>
      </c>
      <c r="D199" s="25"/>
      <c r="E199" s="82"/>
    </row>
    <row r="200" spans="1:5" customFormat="1" ht="15.75" customHeight="1">
      <c r="A200" s="115">
        <f t="shared" si="4"/>
        <v>176</v>
      </c>
      <c r="B200" s="104" t="s">
        <v>452</v>
      </c>
      <c r="C200" s="70">
        <v>1</v>
      </c>
      <c r="D200" s="25"/>
      <c r="E200" s="82"/>
    </row>
    <row r="201" spans="1:5" customFormat="1" ht="15.75" customHeight="1">
      <c r="A201" s="115">
        <f t="shared" si="4"/>
        <v>177</v>
      </c>
      <c r="B201" s="104" t="s">
        <v>517</v>
      </c>
      <c r="C201" s="70">
        <v>1</v>
      </c>
      <c r="D201" s="25"/>
      <c r="E201" s="82"/>
    </row>
    <row r="202" spans="1:5" customFormat="1" ht="15.75" customHeight="1">
      <c r="A202" s="115">
        <f t="shared" si="4"/>
        <v>178</v>
      </c>
      <c r="B202" s="104" t="s">
        <v>452</v>
      </c>
      <c r="C202" s="70">
        <v>1</v>
      </c>
      <c r="D202" s="25"/>
      <c r="E202" s="82"/>
    </row>
    <row r="203" spans="1:5" customFormat="1" ht="15.75" customHeight="1">
      <c r="A203" s="115">
        <f t="shared" si="4"/>
        <v>179</v>
      </c>
      <c r="B203" s="104" t="s">
        <v>518</v>
      </c>
      <c r="C203" s="70">
        <v>1</v>
      </c>
      <c r="D203" s="25"/>
      <c r="E203" s="82"/>
    </row>
    <row r="204" spans="1:5" customFormat="1" ht="15.75" customHeight="1">
      <c r="A204" s="115">
        <f t="shared" si="4"/>
        <v>180</v>
      </c>
      <c r="B204" s="104" t="s">
        <v>519</v>
      </c>
      <c r="C204" s="70">
        <v>1</v>
      </c>
      <c r="D204" s="25"/>
      <c r="E204" s="82"/>
    </row>
    <row r="205" spans="1:5" customFormat="1" ht="15.75" customHeight="1">
      <c r="A205" s="115">
        <f t="shared" si="4"/>
        <v>181</v>
      </c>
      <c r="B205" s="104" t="s">
        <v>514</v>
      </c>
      <c r="C205" s="70">
        <v>1</v>
      </c>
      <c r="D205" s="25"/>
      <c r="E205" s="82"/>
    </row>
    <row r="206" spans="1:5" customFormat="1" ht="15.75" customHeight="1">
      <c r="A206" s="115">
        <f t="shared" si="4"/>
        <v>182</v>
      </c>
      <c r="B206" s="104" t="s">
        <v>425</v>
      </c>
      <c r="C206" s="70">
        <v>1</v>
      </c>
      <c r="D206" s="25"/>
      <c r="E206" s="82"/>
    </row>
    <row r="207" spans="1:5" customFormat="1" ht="15.75" customHeight="1">
      <c r="A207" s="115">
        <f t="shared" si="4"/>
        <v>183</v>
      </c>
      <c r="B207" s="89" t="s">
        <v>4</v>
      </c>
      <c r="C207" s="46">
        <f>C206+C205+C204+C203+C202+C201+C200+C199+C198+C197+C196+C195+C194+C193+C192+C191+C190+C189+C188+C187+C186</f>
        <v>25</v>
      </c>
      <c r="D207" s="25"/>
      <c r="E207" s="82">
        <v>0.38</v>
      </c>
    </row>
    <row r="208" spans="1:5" ht="15.75" customHeight="1">
      <c r="A208" s="203" t="s">
        <v>520</v>
      </c>
      <c r="B208" s="204"/>
      <c r="C208" s="204"/>
      <c r="D208" s="204"/>
      <c r="E208" s="204"/>
    </row>
    <row r="209" spans="1:5" customFormat="1" ht="15.75" customHeight="1">
      <c r="A209" s="115">
        <v>184</v>
      </c>
      <c r="B209" s="104" t="s">
        <v>130</v>
      </c>
      <c r="C209" s="70">
        <v>2</v>
      </c>
      <c r="D209" s="72"/>
      <c r="E209" s="92"/>
    </row>
    <row r="210" spans="1:5" customFormat="1" ht="15.75" customHeight="1">
      <c r="A210" s="115">
        <f>A209+1</f>
        <v>185</v>
      </c>
      <c r="B210" s="104" t="s">
        <v>521</v>
      </c>
      <c r="C210" s="70">
        <v>1</v>
      </c>
      <c r="D210" s="72"/>
      <c r="E210" s="92"/>
    </row>
    <row r="211" spans="1:5" customFormat="1" ht="15.75" customHeight="1">
      <c r="A211" s="115">
        <f t="shared" ref="A211:A274" si="5">A210+1</f>
        <v>186</v>
      </c>
      <c r="B211" s="104" t="s">
        <v>522</v>
      </c>
      <c r="C211" s="70">
        <v>1</v>
      </c>
      <c r="D211" s="72"/>
      <c r="E211" s="92"/>
    </row>
    <row r="212" spans="1:5" customFormat="1" ht="15.75" customHeight="1">
      <c r="A212" s="115">
        <f t="shared" si="5"/>
        <v>187</v>
      </c>
      <c r="B212" s="104" t="s">
        <v>523</v>
      </c>
      <c r="C212" s="70">
        <v>1</v>
      </c>
      <c r="D212" s="72"/>
      <c r="E212" s="92"/>
    </row>
    <row r="213" spans="1:5" customFormat="1" ht="15.75" customHeight="1">
      <c r="A213" s="115">
        <f t="shared" si="5"/>
        <v>188</v>
      </c>
      <c r="B213" s="104" t="s">
        <v>515</v>
      </c>
      <c r="C213" s="70">
        <v>3</v>
      </c>
      <c r="D213" s="72"/>
      <c r="E213" s="92"/>
    </row>
    <row r="214" spans="1:5" customFormat="1" ht="15.75" customHeight="1">
      <c r="A214" s="115">
        <f t="shared" si="5"/>
        <v>189</v>
      </c>
      <c r="B214" s="104" t="s">
        <v>514</v>
      </c>
      <c r="C214" s="70">
        <v>1</v>
      </c>
      <c r="D214" s="72"/>
      <c r="E214" s="92"/>
    </row>
    <row r="215" spans="1:5" customFormat="1" ht="15.75" customHeight="1">
      <c r="A215" s="115">
        <f t="shared" si="5"/>
        <v>190</v>
      </c>
      <c r="B215" s="104" t="s">
        <v>427</v>
      </c>
      <c r="C215" s="70">
        <v>1</v>
      </c>
      <c r="D215" s="72"/>
      <c r="E215" s="92"/>
    </row>
    <row r="216" spans="1:5" customFormat="1" ht="15.75" customHeight="1">
      <c r="A216" s="115">
        <f t="shared" si="5"/>
        <v>191</v>
      </c>
      <c r="B216" s="104" t="s">
        <v>452</v>
      </c>
      <c r="C216" s="70">
        <v>2</v>
      </c>
      <c r="D216" s="72"/>
      <c r="E216" s="92"/>
    </row>
    <row r="217" spans="1:5" customFormat="1" ht="15.75" customHeight="1">
      <c r="A217" s="115">
        <f t="shared" si="5"/>
        <v>192</v>
      </c>
      <c r="B217" s="104" t="s">
        <v>452</v>
      </c>
      <c r="C217" s="70">
        <v>2</v>
      </c>
      <c r="D217" s="72"/>
      <c r="E217" s="92"/>
    </row>
    <row r="218" spans="1:5" customFormat="1" ht="15.75" customHeight="1">
      <c r="A218" s="115">
        <f t="shared" si="5"/>
        <v>193</v>
      </c>
      <c r="B218" s="104" t="s">
        <v>524</v>
      </c>
      <c r="C218" s="70">
        <v>2</v>
      </c>
      <c r="D218" s="72"/>
      <c r="E218" s="92"/>
    </row>
    <row r="219" spans="1:5" customFormat="1" ht="15.75" customHeight="1">
      <c r="A219" s="115">
        <f t="shared" si="5"/>
        <v>194</v>
      </c>
      <c r="B219" s="104" t="s">
        <v>525</v>
      </c>
      <c r="C219" s="70">
        <v>1</v>
      </c>
      <c r="D219" s="72"/>
      <c r="E219" s="92"/>
    </row>
    <row r="220" spans="1:5" customFormat="1" ht="15.75" customHeight="1">
      <c r="A220" s="115">
        <f t="shared" si="5"/>
        <v>195</v>
      </c>
      <c r="B220" s="104" t="s">
        <v>525</v>
      </c>
      <c r="C220" s="70">
        <v>1</v>
      </c>
      <c r="D220" s="72"/>
      <c r="E220" s="92"/>
    </row>
    <row r="221" spans="1:5" customFormat="1" ht="15.75" customHeight="1">
      <c r="A221" s="115">
        <f t="shared" si="5"/>
        <v>196</v>
      </c>
      <c r="B221" s="104" t="s">
        <v>526</v>
      </c>
      <c r="C221" s="70">
        <v>1</v>
      </c>
      <c r="D221" s="72"/>
      <c r="E221" s="92"/>
    </row>
    <row r="222" spans="1:5" customFormat="1" ht="15.75" customHeight="1">
      <c r="A222" s="115">
        <f t="shared" si="5"/>
        <v>197</v>
      </c>
      <c r="B222" s="104" t="s">
        <v>425</v>
      </c>
      <c r="C222" s="70">
        <v>1</v>
      </c>
      <c r="D222" s="25"/>
      <c r="E222" s="82"/>
    </row>
    <row r="223" spans="1:5" customFormat="1" ht="15.75" customHeight="1">
      <c r="A223" s="115">
        <f t="shared" si="5"/>
        <v>198</v>
      </c>
      <c r="B223" s="104" t="s">
        <v>527</v>
      </c>
      <c r="C223" s="70">
        <v>1</v>
      </c>
      <c r="D223" s="25"/>
      <c r="E223" s="82"/>
    </row>
    <row r="224" spans="1:5" customFormat="1" ht="15.75" customHeight="1">
      <c r="A224" s="115">
        <f t="shared" si="5"/>
        <v>199</v>
      </c>
      <c r="B224" s="104" t="s">
        <v>540</v>
      </c>
      <c r="C224" s="70">
        <v>1</v>
      </c>
      <c r="D224" s="25"/>
      <c r="E224" s="25"/>
    </row>
    <row r="225" spans="1:5" customFormat="1" ht="15.75" customHeight="1">
      <c r="A225" s="115">
        <f t="shared" si="5"/>
        <v>200</v>
      </c>
      <c r="B225" s="104" t="s">
        <v>541</v>
      </c>
      <c r="C225" s="70">
        <v>1</v>
      </c>
      <c r="D225" s="25"/>
      <c r="E225" s="25"/>
    </row>
    <row r="226" spans="1:5" customFormat="1" ht="15.75" customHeight="1">
      <c r="A226" s="115">
        <f t="shared" si="5"/>
        <v>201</v>
      </c>
      <c r="B226" s="104" t="s">
        <v>519</v>
      </c>
      <c r="C226" s="70">
        <v>1</v>
      </c>
      <c r="D226" s="73"/>
      <c r="E226" s="73"/>
    </row>
    <row r="227" spans="1:5" customFormat="1" ht="15.75" customHeight="1">
      <c r="A227" s="115">
        <f t="shared" si="5"/>
        <v>202</v>
      </c>
      <c r="B227" s="104" t="s">
        <v>545</v>
      </c>
      <c r="C227" s="70">
        <v>1</v>
      </c>
      <c r="D227" s="73"/>
      <c r="E227" s="73"/>
    </row>
    <row r="228" spans="1:5" customFormat="1" ht="15.75" customHeight="1">
      <c r="A228" s="115">
        <f t="shared" si="5"/>
        <v>203</v>
      </c>
      <c r="B228" s="104" t="s">
        <v>546</v>
      </c>
      <c r="C228" s="70">
        <v>1</v>
      </c>
      <c r="D228" s="73"/>
      <c r="E228" s="73"/>
    </row>
    <row r="229" spans="1:5" customFormat="1" ht="15.75" customHeight="1">
      <c r="A229" s="115">
        <f t="shared" si="5"/>
        <v>204</v>
      </c>
      <c r="B229" s="104" t="s">
        <v>545</v>
      </c>
      <c r="C229" s="70">
        <v>1</v>
      </c>
      <c r="D229" s="73"/>
      <c r="E229" s="73"/>
    </row>
    <row r="230" spans="1:5" customFormat="1" ht="15.75" customHeight="1">
      <c r="A230" s="115">
        <f t="shared" si="5"/>
        <v>205</v>
      </c>
      <c r="B230" s="104" t="s">
        <v>547</v>
      </c>
      <c r="C230" s="70">
        <v>1</v>
      </c>
      <c r="D230" s="73"/>
      <c r="E230" s="73"/>
    </row>
    <row r="231" spans="1:5" customFormat="1" ht="15.75" customHeight="1">
      <c r="A231" s="115">
        <f t="shared" si="5"/>
        <v>206</v>
      </c>
      <c r="B231" s="104" t="s">
        <v>548</v>
      </c>
      <c r="C231" s="70">
        <v>1</v>
      </c>
      <c r="D231" s="73"/>
      <c r="E231" s="73"/>
    </row>
    <row r="232" spans="1:5" customFormat="1" ht="15.75" customHeight="1">
      <c r="A232" s="115">
        <f t="shared" si="5"/>
        <v>207</v>
      </c>
      <c r="B232" s="104" t="s">
        <v>549</v>
      </c>
      <c r="C232" s="70">
        <v>1</v>
      </c>
      <c r="D232" s="73"/>
      <c r="E232" s="94"/>
    </row>
    <row r="233" spans="1:5" customFormat="1" ht="15.75" customHeight="1">
      <c r="A233" s="115">
        <f t="shared" si="5"/>
        <v>208</v>
      </c>
      <c r="B233" s="104" t="s">
        <v>550</v>
      </c>
      <c r="C233" s="70">
        <v>4</v>
      </c>
      <c r="D233" s="73"/>
      <c r="E233" s="94"/>
    </row>
    <row r="234" spans="1:5" customFormat="1" ht="15.75" customHeight="1">
      <c r="A234" s="115">
        <f t="shared" si="5"/>
        <v>209</v>
      </c>
      <c r="B234" s="104" t="s">
        <v>551</v>
      </c>
      <c r="C234" s="70">
        <v>2</v>
      </c>
      <c r="D234" s="73"/>
      <c r="E234" s="94"/>
    </row>
    <row r="235" spans="1:5" customFormat="1" ht="15.75" customHeight="1">
      <c r="A235" s="115">
        <f t="shared" si="5"/>
        <v>210</v>
      </c>
      <c r="B235" s="104" t="s">
        <v>512</v>
      </c>
      <c r="C235" s="70">
        <v>1</v>
      </c>
      <c r="D235" s="73"/>
      <c r="E235" s="94"/>
    </row>
    <row r="236" spans="1:5" customFormat="1" ht="15.75" customHeight="1">
      <c r="A236" s="115">
        <f t="shared" si="5"/>
        <v>211</v>
      </c>
      <c r="B236" s="104" t="s">
        <v>552</v>
      </c>
      <c r="C236" s="70">
        <v>1</v>
      </c>
      <c r="D236" s="73"/>
      <c r="E236" s="94"/>
    </row>
    <row r="237" spans="1:5" customFormat="1" ht="15.75" customHeight="1">
      <c r="A237" s="115">
        <f t="shared" si="5"/>
        <v>212</v>
      </c>
      <c r="B237" s="104" t="s">
        <v>452</v>
      </c>
      <c r="C237" s="70">
        <v>1</v>
      </c>
      <c r="D237" s="73"/>
      <c r="E237" s="94"/>
    </row>
    <row r="238" spans="1:5" customFormat="1" ht="15.75" customHeight="1">
      <c r="A238" s="115">
        <f t="shared" si="5"/>
        <v>213</v>
      </c>
      <c r="B238" s="104" t="s">
        <v>427</v>
      </c>
      <c r="C238" s="70">
        <v>1</v>
      </c>
      <c r="D238" s="73"/>
      <c r="E238" s="94"/>
    </row>
    <row r="239" spans="1:5" customFormat="1" ht="15.75" customHeight="1">
      <c r="A239" s="115">
        <f t="shared" si="5"/>
        <v>214</v>
      </c>
      <c r="B239" s="104" t="s">
        <v>425</v>
      </c>
      <c r="C239" s="70">
        <v>1</v>
      </c>
      <c r="D239" s="73"/>
      <c r="E239" s="94"/>
    </row>
    <row r="240" spans="1:5" customFormat="1" ht="15.75" customHeight="1">
      <c r="A240" s="115">
        <f t="shared" si="5"/>
        <v>215</v>
      </c>
      <c r="B240" s="104" t="s">
        <v>442</v>
      </c>
      <c r="C240" s="70">
        <v>1</v>
      </c>
      <c r="D240" s="73"/>
      <c r="E240" s="94"/>
    </row>
    <row r="241" spans="1:5" customFormat="1" ht="15.75" customHeight="1">
      <c r="A241" s="115">
        <f t="shared" si="5"/>
        <v>216</v>
      </c>
      <c r="B241" s="104" t="s">
        <v>452</v>
      </c>
      <c r="C241" s="70">
        <v>2</v>
      </c>
      <c r="D241" s="73"/>
      <c r="E241" s="94"/>
    </row>
    <row r="242" spans="1:5" customFormat="1" ht="15.75" customHeight="1">
      <c r="A242" s="115">
        <f t="shared" si="5"/>
        <v>217</v>
      </c>
      <c r="B242" s="104" t="s">
        <v>242</v>
      </c>
      <c r="C242" s="70">
        <v>1</v>
      </c>
      <c r="D242" s="73"/>
      <c r="E242" s="94"/>
    </row>
    <row r="243" spans="1:5" customFormat="1" ht="15.75" customHeight="1">
      <c r="A243" s="115">
        <f t="shared" si="5"/>
        <v>218</v>
      </c>
      <c r="B243" s="104" t="s">
        <v>553</v>
      </c>
      <c r="C243" s="70">
        <v>1</v>
      </c>
      <c r="D243" s="73"/>
      <c r="E243" s="94"/>
    </row>
    <row r="244" spans="1:5" customFormat="1" ht="15.75" customHeight="1">
      <c r="A244" s="115">
        <f t="shared" si="5"/>
        <v>219</v>
      </c>
      <c r="B244" s="104" t="s">
        <v>554</v>
      </c>
      <c r="C244" s="70">
        <v>1</v>
      </c>
      <c r="D244" s="73"/>
      <c r="E244" s="94"/>
    </row>
    <row r="245" spans="1:5" customFormat="1" ht="15.75" customHeight="1">
      <c r="A245" s="115">
        <f t="shared" si="5"/>
        <v>220</v>
      </c>
      <c r="B245" s="104" t="s">
        <v>528</v>
      </c>
      <c r="C245" s="70">
        <v>1</v>
      </c>
      <c r="D245" s="73"/>
      <c r="E245" s="94"/>
    </row>
    <row r="246" spans="1:5" customFormat="1" ht="15.75" customHeight="1">
      <c r="A246" s="115">
        <f t="shared" si="5"/>
        <v>221</v>
      </c>
      <c r="B246" s="104" t="s">
        <v>27</v>
      </c>
      <c r="C246" s="70">
        <v>1</v>
      </c>
      <c r="D246" s="73"/>
      <c r="E246" s="94"/>
    </row>
    <row r="247" spans="1:5" customFormat="1" ht="15.75" customHeight="1">
      <c r="A247" s="115">
        <f t="shared" si="5"/>
        <v>222</v>
      </c>
      <c r="B247" s="104" t="s">
        <v>555</v>
      </c>
      <c r="C247" s="70">
        <v>1</v>
      </c>
      <c r="D247" s="73"/>
      <c r="E247" s="94"/>
    </row>
    <row r="248" spans="1:5" customFormat="1" ht="15.75" customHeight="1">
      <c r="A248" s="115">
        <f t="shared" si="5"/>
        <v>223</v>
      </c>
      <c r="B248" s="104" t="s">
        <v>535</v>
      </c>
      <c r="C248" s="70">
        <v>1</v>
      </c>
      <c r="D248" s="73"/>
      <c r="E248" s="94"/>
    </row>
    <row r="249" spans="1:5" customFormat="1" ht="15.75" customHeight="1">
      <c r="A249" s="115">
        <f t="shared" si="5"/>
        <v>224</v>
      </c>
      <c r="B249" s="104" t="s">
        <v>534</v>
      </c>
      <c r="C249" s="70">
        <v>1</v>
      </c>
      <c r="D249" s="73"/>
      <c r="E249" s="94"/>
    </row>
    <row r="250" spans="1:5" customFormat="1" ht="15.75" customHeight="1">
      <c r="A250" s="115">
        <f t="shared" si="5"/>
        <v>225</v>
      </c>
      <c r="B250" s="104" t="s">
        <v>25</v>
      </c>
      <c r="C250" s="70">
        <v>1</v>
      </c>
      <c r="D250" s="73"/>
      <c r="E250" s="94"/>
    </row>
    <row r="251" spans="1:5" customFormat="1" ht="15.75" customHeight="1">
      <c r="A251" s="115">
        <f t="shared" si="5"/>
        <v>226</v>
      </c>
      <c r="B251" s="104" t="s">
        <v>556</v>
      </c>
      <c r="C251" s="70">
        <v>1</v>
      </c>
      <c r="D251" s="73"/>
      <c r="E251" s="94"/>
    </row>
    <row r="252" spans="1:5" customFormat="1" ht="15.75" customHeight="1">
      <c r="A252" s="115">
        <f t="shared" si="5"/>
        <v>227</v>
      </c>
      <c r="B252" s="104" t="s">
        <v>550</v>
      </c>
      <c r="C252" s="70">
        <v>1</v>
      </c>
      <c r="D252" s="73"/>
      <c r="E252" s="94"/>
    </row>
    <row r="253" spans="1:5" customFormat="1" ht="15.75" customHeight="1">
      <c r="A253" s="115">
        <f t="shared" si="5"/>
        <v>228</v>
      </c>
      <c r="B253" s="104" t="s">
        <v>172</v>
      </c>
      <c r="C253" s="70">
        <v>1</v>
      </c>
      <c r="D253" s="73"/>
      <c r="E253" s="94"/>
    </row>
    <row r="254" spans="1:5" customFormat="1" ht="15.75" customHeight="1">
      <c r="A254" s="115">
        <f t="shared" si="5"/>
        <v>229</v>
      </c>
      <c r="B254" s="104" t="s">
        <v>172</v>
      </c>
      <c r="C254" s="70">
        <v>1</v>
      </c>
      <c r="D254" s="73"/>
      <c r="E254" s="94"/>
    </row>
    <row r="255" spans="1:5" customFormat="1" ht="15.75" customHeight="1">
      <c r="A255" s="115">
        <f t="shared" si="5"/>
        <v>230</v>
      </c>
      <c r="B255" s="104" t="s">
        <v>557</v>
      </c>
      <c r="C255" s="70">
        <v>1</v>
      </c>
      <c r="D255" s="73"/>
      <c r="E255" s="94"/>
    </row>
    <row r="256" spans="1:5" customFormat="1" ht="15.75" customHeight="1">
      <c r="A256" s="115">
        <f t="shared" si="5"/>
        <v>231</v>
      </c>
      <c r="B256" s="104" t="s">
        <v>458</v>
      </c>
      <c r="C256" s="70">
        <v>1</v>
      </c>
      <c r="D256" s="73"/>
      <c r="E256" s="94"/>
    </row>
    <row r="257" spans="1:5" customFormat="1" ht="15.75" customHeight="1">
      <c r="A257" s="115">
        <f t="shared" si="5"/>
        <v>232</v>
      </c>
      <c r="B257" s="104" t="s">
        <v>558</v>
      </c>
      <c r="C257" s="70">
        <v>1</v>
      </c>
      <c r="D257" s="73"/>
      <c r="E257" s="94"/>
    </row>
    <row r="258" spans="1:5" customFormat="1" ht="15.75" customHeight="1">
      <c r="A258" s="115">
        <f t="shared" si="5"/>
        <v>233</v>
      </c>
      <c r="B258" s="104" t="s">
        <v>550</v>
      </c>
      <c r="C258" s="70">
        <v>1</v>
      </c>
      <c r="D258" s="73"/>
      <c r="E258" s="94"/>
    </row>
    <row r="259" spans="1:5" customFormat="1" ht="15.75" customHeight="1">
      <c r="A259" s="115">
        <f t="shared" si="5"/>
        <v>234</v>
      </c>
      <c r="B259" s="104" t="s">
        <v>559</v>
      </c>
      <c r="C259" s="70">
        <v>1</v>
      </c>
      <c r="D259" s="73"/>
      <c r="E259" s="94"/>
    </row>
    <row r="260" spans="1:5" customFormat="1" ht="15.75" customHeight="1">
      <c r="A260" s="115">
        <f t="shared" si="5"/>
        <v>235</v>
      </c>
      <c r="B260" s="104" t="s">
        <v>560</v>
      </c>
      <c r="C260" s="70">
        <v>1</v>
      </c>
      <c r="D260" s="73"/>
      <c r="E260" s="94"/>
    </row>
    <row r="261" spans="1:5" customFormat="1" ht="15.75" customHeight="1">
      <c r="A261" s="115">
        <f t="shared" si="5"/>
        <v>236</v>
      </c>
      <c r="B261" s="104" t="s">
        <v>561</v>
      </c>
      <c r="C261" s="70">
        <v>1</v>
      </c>
      <c r="D261" s="73"/>
      <c r="E261" s="94"/>
    </row>
    <row r="262" spans="1:5" customFormat="1" ht="15.75" customHeight="1">
      <c r="A262" s="115">
        <f t="shared" si="5"/>
        <v>237</v>
      </c>
      <c r="B262" s="104" t="s">
        <v>469</v>
      </c>
      <c r="C262" s="70">
        <v>1</v>
      </c>
      <c r="D262" s="73"/>
      <c r="E262" s="94"/>
    </row>
    <row r="263" spans="1:5" customFormat="1" ht="15.75" customHeight="1">
      <c r="A263" s="115">
        <f t="shared" si="5"/>
        <v>238</v>
      </c>
      <c r="B263" s="104" t="s">
        <v>562</v>
      </c>
      <c r="C263" s="70">
        <v>1</v>
      </c>
      <c r="D263" s="73"/>
      <c r="E263" s="94"/>
    </row>
    <row r="264" spans="1:5" customFormat="1" ht="15.75" customHeight="1">
      <c r="A264" s="115">
        <f t="shared" si="5"/>
        <v>239</v>
      </c>
      <c r="B264" s="104" t="s">
        <v>563</v>
      </c>
      <c r="C264" s="70">
        <v>1</v>
      </c>
      <c r="D264" s="73"/>
      <c r="E264" s="94"/>
    </row>
    <row r="265" spans="1:5" customFormat="1" ht="15.75" customHeight="1">
      <c r="A265" s="115">
        <f t="shared" si="5"/>
        <v>240</v>
      </c>
      <c r="B265" s="104" t="s">
        <v>460</v>
      </c>
      <c r="C265" s="70">
        <v>1</v>
      </c>
      <c r="D265" s="73"/>
      <c r="E265" s="94"/>
    </row>
    <row r="266" spans="1:5" customFormat="1" ht="15.75" customHeight="1">
      <c r="A266" s="115">
        <f t="shared" si="5"/>
        <v>241</v>
      </c>
      <c r="B266" s="104" t="s">
        <v>564</v>
      </c>
      <c r="C266" s="70">
        <v>1</v>
      </c>
      <c r="D266" s="73"/>
      <c r="E266" s="94"/>
    </row>
    <row r="267" spans="1:5" customFormat="1" ht="15.75" customHeight="1">
      <c r="A267" s="115">
        <f t="shared" si="5"/>
        <v>242</v>
      </c>
      <c r="B267" s="104" t="s">
        <v>565</v>
      </c>
      <c r="C267" s="70">
        <v>1</v>
      </c>
      <c r="D267" s="73"/>
      <c r="E267" s="94"/>
    </row>
    <row r="268" spans="1:5" customFormat="1" ht="15.75" customHeight="1">
      <c r="A268" s="115">
        <f t="shared" si="5"/>
        <v>243</v>
      </c>
      <c r="B268" s="104" t="s">
        <v>566</v>
      </c>
      <c r="C268" s="70">
        <v>1</v>
      </c>
      <c r="D268" s="73"/>
      <c r="E268" s="94"/>
    </row>
    <row r="269" spans="1:5" customFormat="1" ht="15.75" customHeight="1">
      <c r="A269" s="115">
        <f t="shared" si="5"/>
        <v>244</v>
      </c>
      <c r="B269" s="104" t="s">
        <v>567</v>
      </c>
      <c r="C269" s="70">
        <v>1</v>
      </c>
      <c r="D269" s="73"/>
      <c r="E269" s="94"/>
    </row>
    <row r="270" spans="1:5" customFormat="1" ht="15.75" customHeight="1">
      <c r="A270" s="115">
        <f t="shared" si="5"/>
        <v>245</v>
      </c>
      <c r="B270" s="104" t="s">
        <v>568</v>
      </c>
      <c r="C270" s="70">
        <v>1</v>
      </c>
      <c r="D270" s="73"/>
      <c r="E270" s="94"/>
    </row>
    <row r="271" spans="1:5" customFormat="1" ht="15.75" customHeight="1">
      <c r="A271" s="115">
        <f t="shared" si="5"/>
        <v>246</v>
      </c>
      <c r="B271" s="104" t="s">
        <v>172</v>
      </c>
      <c r="C271" s="70">
        <v>1</v>
      </c>
      <c r="D271" s="73"/>
      <c r="E271" s="94"/>
    </row>
    <row r="272" spans="1:5" customFormat="1" ht="15.75" customHeight="1">
      <c r="A272" s="115">
        <f t="shared" si="5"/>
        <v>247</v>
      </c>
      <c r="B272" s="104" t="s">
        <v>569</v>
      </c>
      <c r="C272" s="70">
        <v>1</v>
      </c>
      <c r="D272" s="73"/>
      <c r="E272" s="94"/>
    </row>
    <row r="273" spans="1:5" customFormat="1" ht="15.75" customHeight="1">
      <c r="A273" s="115">
        <f t="shared" si="5"/>
        <v>248</v>
      </c>
      <c r="B273" s="104" t="s">
        <v>517</v>
      </c>
      <c r="C273" s="70">
        <v>1</v>
      </c>
      <c r="D273" s="73"/>
      <c r="E273" s="94"/>
    </row>
    <row r="274" spans="1:5" customFormat="1" ht="15.75" customHeight="1">
      <c r="A274" s="115">
        <f t="shared" si="5"/>
        <v>249</v>
      </c>
      <c r="B274" s="104" t="s">
        <v>539</v>
      </c>
      <c r="C274" s="70">
        <v>1</v>
      </c>
      <c r="D274" s="73"/>
      <c r="E274" s="94"/>
    </row>
    <row r="275" spans="1:5" customFormat="1" ht="15.75" customHeight="1">
      <c r="A275" s="115">
        <f t="shared" ref="A275:A279" si="6">A274+1</f>
        <v>250</v>
      </c>
      <c r="B275" s="104" t="s">
        <v>538</v>
      </c>
      <c r="C275" s="70">
        <v>2</v>
      </c>
      <c r="D275" s="73"/>
      <c r="E275" s="94"/>
    </row>
    <row r="276" spans="1:5" customFormat="1" ht="15.75" customHeight="1">
      <c r="A276" s="115">
        <f t="shared" si="6"/>
        <v>251</v>
      </c>
      <c r="B276" s="104" t="s">
        <v>125</v>
      </c>
      <c r="C276" s="70">
        <v>1</v>
      </c>
      <c r="D276" s="73"/>
      <c r="E276" s="94"/>
    </row>
    <row r="277" spans="1:5" customFormat="1" ht="15.75" customHeight="1">
      <c r="A277" s="115">
        <f t="shared" si="6"/>
        <v>252</v>
      </c>
      <c r="B277" s="104" t="s">
        <v>570</v>
      </c>
      <c r="C277" s="70">
        <v>1</v>
      </c>
      <c r="D277" s="73"/>
      <c r="E277" s="94"/>
    </row>
    <row r="278" spans="1:5" customFormat="1" ht="15.75" customHeight="1">
      <c r="A278" s="115">
        <f t="shared" si="6"/>
        <v>253</v>
      </c>
      <c r="B278" s="104" t="s">
        <v>117</v>
      </c>
      <c r="C278" s="70">
        <v>1</v>
      </c>
      <c r="D278" s="73"/>
      <c r="E278" s="94"/>
    </row>
    <row r="279" spans="1:5" customFormat="1" ht="15.75" customHeight="1">
      <c r="A279" s="115">
        <f t="shared" si="6"/>
        <v>254</v>
      </c>
      <c r="B279" s="89" t="s">
        <v>4</v>
      </c>
      <c r="C279" s="71">
        <f>C278+C277+C276+C275+C274+C273+C272+C271+C270+C269+C268+C267+C266++C265+C264+C263+C262+C261+C260+C259+C258+C257+C256+C255+C254+C253+C252+C251+C250+C249+C248+C247+C246+C245+C244+C243+C242+C241+C240+C239+C238+C237+C236+C235+C234+C233+C232+C231+C230+C229+C228+C227+C226+C225+C224+C223+C222+C221+C220+C219+C218+C217+C216+C215+C214+C213+C212+C211+C210+C209</f>
        <v>82</v>
      </c>
      <c r="D279" s="73"/>
      <c r="E279" s="94">
        <v>0.38</v>
      </c>
    </row>
    <row r="280" spans="1:5" customFormat="1" ht="15.75" customHeight="1">
      <c r="A280" s="115"/>
      <c r="B280" s="227" t="s">
        <v>46</v>
      </c>
      <c r="C280" s="228"/>
      <c r="D280" s="228"/>
      <c r="E280" s="229"/>
    </row>
    <row r="281" spans="1:5" customFormat="1" ht="15.75" customHeight="1">
      <c r="A281" s="115">
        <v>255</v>
      </c>
      <c r="B281" s="104" t="s">
        <v>528</v>
      </c>
      <c r="C281" s="70">
        <v>1</v>
      </c>
      <c r="D281" s="73"/>
      <c r="E281" s="94"/>
    </row>
    <row r="282" spans="1:5" customFormat="1" ht="15.75" customHeight="1">
      <c r="A282" s="116">
        <f>A281+1</f>
        <v>256</v>
      </c>
      <c r="B282" s="104" t="s">
        <v>529</v>
      </c>
      <c r="C282" s="70">
        <v>1</v>
      </c>
      <c r="D282" s="73"/>
      <c r="E282" s="94"/>
    </row>
    <row r="283" spans="1:5" customFormat="1" ht="15.75" customHeight="1">
      <c r="A283" s="116">
        <f t="shared" ref="A283:A307" si="7">A282+1</f>
        <v>257</v>
      </c>
      <c r="B283" s="104" t="s">
        <v>530</v>
      </c>
      <c r="C283" s="70">
        <v>1</v>
      </c>
      <c r="D283" s="73"/>
      <c r="E283" s="94"/>
    </row>
    <row r="284" spans="1:5" customFormat="1" ht="15.75" customHeight="1">
      <c r="A284" s="116">
        <f t="shared" si="7"/>
        <v>258</v>
      </c>
      <c r="B284" s="104" t="s">
        <v>425</v>
      </c>
      <c r="C284" s="70">
        <v>2</v>
      </c>
      <c r="D284" s="73"/>
      <c r="E284" s="94"/>
    </row>
    <row r="285" spans="1:5" customFormat="1" ht="15.75" customHeight="1">
      <c r="A285" s="116">
        <f t="shared" si="7"/>
        <v>259</v>
      </c>
      <c r="B285" s="104" t="s">
        <v>425</v>
      </c>
      <c r="C285" s="70">
        <v>1</v>
      </c>
      <c r="D285" s="73"/>
      <c r="E285" s="94"/>
    </row>
    <row r="286" spans="1:5" customFormat="1" ht="15.75" customHeight="1">
      <c r="A286" s="116">
        <f t="shared" si="7"/>
        <v>260</v>
      </c>
      <c r="B286" s="104" t="s">
        <v>531</v>
      </c>
      <c r="C286" s="70">
        <v>1</v>
      </c>
      <c r="D286" s="73"/>
      <c r="E286" s="94"/>
    </row>
    <row r="287" spans="1:5" customFormat="1" ht="15.75" customHeight="1">
      <c r="A287" s="116">
        <f t="shared" si="7"/>
        <v>261</v>
      </c>
      <c r="B287" s="104" t="s">
        <v>523</v>
      </c>
      <c r="C287" s="70">
        <v>1</v>
      </c>
      <c r="D287" s="73"/>
      <c r="E287" s="94"/>
    </row>
    <row r="288" spans="1:5" customFormat="1" ht="15.75" customHeight="1">
      <c r="A288" s="116">
        <f t="shared" si="7"/>
        <v>262</v>
      </c>
      <c r="B288" s="104" t="s">
        <v>532</v>
      </c>
      <c r="C288" s="70">
        <v>1</v>
      </c>
      <c r="D288" s="73"/>
      <c r="E288" s="94"/>
    </row>
    <row r="289" spans="1:5" customFormat="1" ht="15.75" customHeight="1">
      <c r="A289" s="116">
        <f t="shared" si="7"/>
        <v>263</v>
      </c>
      <c r="B289" s="104" t="s">
        <v>533</v>
      </c>
      <c r="C289" s="70">
        <v>3</v>
      </c>
      <c r="D289" s="73"/>
      <c r="E289" s="94"/>
    </row>
    <row r="290" spans="1:5" customFormat="1" ht="15.75" customHeight="1">
      <c r="A290" s="116">
        <f t="shared" si="7"/>
        <v>264</v>
      </c>
      <c r="B290" s="104" t="s">
        <v>452</v>
      </c>
      <c r="C290" s="70">
        <v>1</v>
      </c>
      <c r="D290" s="73"/>
      <c r="E290" s="94"/>
    </row>
    <row r="291" spans="1:5" customFormat="1" ht="15.75" customHeight="1">
      <c r="A291" s="116">
        <f t="shared" si="7"/>
        <v>265</v>
      </c>
      <c r="B291" s="104" t="s">
        <v>425</v>
      </c>
      <c r="C291" s="70">
        <v>2</v>
      </c>
      <c r="D291" s="73"/>
      <c r="E291" s="94"/>
    </row>
    <row r="292" spans="1:5" customFormat="1" ht="15.75" customHeight="1">
      <c r="A292" s="116">
        <f t="shared" si="7"/>
        <v>266</v>
      </c>
      <c r="B292" s="104" t="s">
        <v>534</v>
      </c>
      <c r="C292" s="70">
        <v>1</v>
      </c>
      <c r="D292" s="73"/>
      <c r="E292" s="94"/>
    </row>
    <row r="293" spans="1:5" customFormat="1" ht="15.75" customHeight="1">
      <c r="A293" s="116">
        <f t="shared" si="7"/>
        <v>267</v>
      </c>
      <c r="B293" s="104" t="s">
        <v>535</v>
      </c>
      <c r="C293" s="70">
        <v>1</v>
      </c>
      <c r="D293" s="89"/>
      <c r="E293" s="81"/>
    </row>
    <row r="294" spans="1:5" customFormat="1" ht="15.75" customHeight="1">
      <c r="A294" s="116">
        <f t="shared" si="7"/>
        <v>268</v>
      </c>
      <c r="B294" s="104" t="s">
        <v>536</v>
      </c>
      <c r="C294" s="67">
        <v>1</v>
      </c>
      <c r="D294" s="89"/>
      <c r="E294" s="89"/>
    </row>
    <row r="295" spans="1:5" customFormat="1" ht="15.75" customHeight="1">
      <c r="A295" s="116">
        <f t="shared" si="7"/>
        <v>269</v>
      </c>
      <c r="B295" s="104" t="s">
        <v>537</v>
      </c>
      <c r="C295" s="70">
        <v>4</v>
      </c>
      <c r="D295" s="89"/>
      <c r="E295" s="89"/>
    </row>
    <row r="296" spans="1:5" customFormat="1" ht="15.75" customHeight="1">
      <c r="A296" s="116">
        <f t="shared" si="7"/>
        <v>270</v>
      </c>
      <c r="B296" s="104" t="s">
        <v>244</v>
      </c>
      <c r="C296" s="70">
        <v>2</v>
      </c>
      <c r="D296" s="25"/>
      <c r="E296" s="82"/>
    </row>
    <row r="297" spans="1:5" customFormat="1" ht="15.75" customHeight="1">
      <c r="A297" s="116">
        <f t="shared" si="7"/>
        <v>271</v>
      </c>
      <c r="B297" s="104" t="s">
        <v>538</v>
      </c>
      <c r="C297" s="70">
        <v>1</v>
      </c>
      <c r="D297" s="25"/>
      <c r="E297" s="25"/>
    </row>
    <row r="298" spans="1:5" customFormat="1" ht="15.75" customHeight="1">
      <c r="A298" s="116">
        <f t="shared" si="7"/>
        <v>272</v>
      </c>
      <c r="B298" s="104" t="s">
        <v>539</v>
      </c>
      <c r="C298" s="70">
        <v>3</v>
      </c>
      <c r="D298" s="25"/>
      <c r="E298" s="25"/>
    </row>
    <row r="299" spans="1:5" customFormat="1" ht="15.75" customHeight="1">
      <c r="A299" s="116">
        <f t="shared" si="7"/>
        <v>273</v>
      </c>
      <c r="B299" s="104" t="s">
        <v>540</v>
      </c>
      <c r="C299" s="70">
        <v>1</v>
      </c>
      <c r="D299" s="25"/>
      <c r="E299" s="25"/>
    </row>
    <row r="300" spans="1:5" customFormat="1" ht="15.75" customHeight="1">
      <c r="A300" s="116">
        <f t="shared" si="7"/>
        <v>274</v>
      </c>
      <c r="B300" s="104" t="s">
        <v>541</v>
      </c>
      <c r="C300" s="70">
        <v>1</v>
      </c>
      <c r="D300" s="25"/>
      <c r="E300" s="25"/>
    </row>
    <row r="301" spans="1:5" customFormat="1" ht="15.75" customHeight="1">
      <c r="A301" s="116">
        <f t="shared" si="7"/>
        <v>275</v>
      </c>
      <c r="B301" s="104" t="s">
        <v>528</v>
      </c>
      <c r="C301" s="70">
        <v>1</v>
      </c>
      <c r="D301" s="25"/>
      <c r="E301" s="25"/>
    </row>
    <row r="302" spans="1:5" customFormat="1" ht="15.75" customHeight="1">
      <c r="A302" s="116">
        <f t="shared" si="7"/>
        <v>276</v>
      </c>
      <c r="B302" s="104" t="s">
        <v>542</v>
      </c>
      <c r="C302" s="70">
        <v>1</v>
      </c>
      <c r="D302" s="25"/>
      <c r="E302" s="25"/>
    </row>
    <row r="303" spans="1:5" customFormat="1" ht="15.75" customHeight="1">
      <c r="A303" s="116">
        <f t="shared" si="7"/>
        <v>277</v>
      </c>
      <c r="B303" s="104" t="s">
        <v>543</v>
      </c>
      <c r="C303" s="70">
        <v>1</v>
      </c>
      <c r="D303" s="25"/>
      <c r="E303" s="25"/>
    </row>
    <row r="304" spans="1:5" customFormat="1" ht="15.75" customHeight="1">
      <c r="A304" s="116">
        <f t="shared" si="7"/>
        <v>278</v>
      </c>
      <c r="B304" s="104" t="s">
        <v>544</v>
      </c>
      <c r="C304" s="70">
        <v>1</v>
      </c>
      <c r="D304" s="25"/>
      <c r="E304" s="25"/>
    </row>
    <row r="305" spans="1:5" customFormat="1" ht="15.75" customHeight="1">
      <c r="A305" s="116">
        <f t="shared" si="7"/>
        <v>279</v>
      </c>
      <c r="B305" s="104" t="s">
        <v>543</v>
      </c>
      <c r="C305" s="70">
        <v>1</v>
      </c>
      <c r="D305" s="25"/>
      <c r="E305" s="25"/>
    </row>
    <row r="306" spans="1:5" customFormat="1" ht="15.75" customHeight="1">
      <c r="A306" s="116">
        <f t="shared" si="7"/>
        <v>280</v>
      </c>
      <c r="B306" s="89" t="s">
        <v>4</v>
      </c>
      <c r="C306" s="46">
        <f>C305+C304+C303+C302+C301+C300+C299+C298+C297+C296+C295+C294+C293+C292+C291+C290+C289+C288+C287+C286+C285+C284+C282+C281</f>
        <v>34</v>
      </c>
      <c r="D306" s="25"/>
      <c r="E306" s="81">
        <v>30</v>
      </c>
    </row>
    <row r="307" spans="1:5" customFormat="1" ht="15.75" customHeight="1">
      <c r="A307" s="116">
        <f t="shared" si="7"/>
        <v>281</v>
      </c>
      <c r="B307" s="89" t="s">
        <v>5</v>
      </c>
      <c r="C307" s="52">
        <f>C184+C158+C135+C129+C47+C306+C279+C207</f>
        <v>306</v>
      </c>
      <c r="D307" s="25"/>
      <c r="E307" s="81">
        <v>49.05</v>
      </c>
    </row>
    <row r="308" spans="1:5" s="2" customFormat="1" ht="15.75">
      <c r="A308" s="225"/>
      <c r="B308" s="226"/>
      <c r="C308" s="46"/>
      <c r="D308" s="40"/>
      <c r="E308" s="46"/>
    </row>
    <row r="309" spans="1:5" ht="36.75" customHeight="1">
      <c r="A309" s="186" t="s">
        <v>575</v>
      </c>
      <c r="B309" s="186"/>
      <c r="C309" s="186"/>
      <c r="D309" s="186"/>
      <c r="E309" s="186"/>
    </row>
    <row r="310" spans="1:5" ht="15.75">
      <c r="A310" s="207" t="s">
        <v>9</v>
      </c>
      <c r="B310" s="212"/>
      <c r="C310" s="212"/>
      <c r="D310" s="212"/>
      <c r="E310" s="212"/>
    </row>
    <row r="311" spans="1:5" ht="28.9" customHeight="1">
      <c r="A311" s="70">
        <v>282</v>
      </c>
      <c r="B311" s="104" t="s">
        <v>10</v>
      </c>
      <c r="C311" s="70">
        <v>1</v>
      </c>
      <c r="D311" s="222" t="s">
        <v>11</v>
      </c>
      <c r="E311" s="70">
        <v>0</v>
      </c>
    </row>
    <row r="312" spans="1:5" ht="32.450000000000003" customHeight="1">
      <c r="A312" s="70">
        <v>283</v>
      </c>
      <c r="B312" s="70" t="s">
        <v>12</v>
      </c>
      <c r="C312" s="70">
        <v>1</v>
      </c>
      <c r="D312" s="223"/>
      <c r="E312" s="70">
        <v>0</v>
      </c>
    </row>
    <row r="313" spans="1:5" ht="30" customHeight="1">
      <c r="A313" s="70">
        <v>284</v>
      </c>
      <c r="B313" s="70" t="s">
        <v>13</v>
      </c>
      <c r="C313" s="70">
        <v>1</v>
      </c>
      <c r="D313" s="223"/>
      <c r="E313" s="70">
        <v>0</v>
      </c>
    </row>
    <row r="314" spans="1:5" ht="27.6" customHeight="1">
      <c r="A314" s="70">
        <v>285</v>
      </c>
      <c r="B314" s="70" t="s">
        <v>14</v>
      </c>
      <c r="C314" s="70">
        <v>1</v>
      </c>
      <c r="D314" s="224"/>
      <c r="E314" s="70">
        <v>0</v>
      </c>
    </row>
    <row r="315" spans="1:5" ht="27.6" customHeight="1">
      <c r="A315" s="70">
        <v>286</v>
      </c>
      <c r="B315" s="104" t="s">
        <v>15</v>
      </c>
      <c r="C315" s="70">
        <v>1</v>
      </c>
      <c r="D315" s="70" t="s">
        <v>16</v>
      </c>
      <c r="E315" s="70">
        <v>0</v>
      </c>
    </row>
    <row r="316" spans="1:5" ht="15.75">
      <c r="A316" s="209" t="s">
        <v>4</v>
      </c>
      <c r="B316" s="209"/>
      <c r="C316" s="46">
        <f>SUM(C311:C315)</f>
        <v>5</v>
      </c>
      <c r="D316" s="67"/>
      <c r="E316" s="70">
        <v>0</v>
      </c>
    </row>
    <row r="317" spans="1:5" ht="15.75">
      <c r="A317" s="209" t="s">
        <v>17</v>
      </c>
      <c r="B317" s="209"/>
      <c r="C317" s="209"/>
      <c r="D317" s="209"/>
      <c r="E317" s="209"/>
    </row>
    <row r="318" spans="1:5" ht="29.45" customHeight="1">
      <c r="A318" s="70">
        <v>287</v>
      </c>
      <c r="B318" s="104" t="s">
        <v>18</v>
      </c>
      <c r="C318" s="70">
        <v>1</v>
      </c>
      <c r="D318" s="70" t="s">
        <v>19</v>
      </c>
      <c r="E318" s="70">
        <v>0</v>
      </c>
    </row>
    <row r="319" spans="1:5" ht="27.6" customHeight="1">
      <c r="A319" s="70">
        <v>288</v>
      </c>
      <c r="B319" s="104" t="s">
        <v>20</v>
      </c>
      <c r="C319" s="70">
        <v>8</v>
      </c>
      <c r="D319" s="70" t="s">
        <v>19</v>
      </c>
      <c r="E319" s="70">
        <v>0</v>
      </c>
    </row>
    <row r="320" spans="1:5" ht="34.9" customHeight="1">
      <c r="A320" s="70">
        <v>289</v>
      </c>
      <c r="B320" s="104" t="s">
        <v>21</v>
      </c>
      <c r="C320" s="70">
        <v>2</v>
      </c>
      <c r="D320" s="70" t="s">
        <v>19</v>
      </c>
      <c r="E320" s="70">
        <v>0</v>
      </c>
    </row>
    <row r="321" spans="1:7" ht="15.75" customHeight="1">
      <c r="A321" s="70">
        <v>290</v>
      </c>
      <c r="B321" s="104" t="s">
        <v>22</v>
      </c>
      <c r="C321" s="70">
        <v>5</v>
      </c>
      <c r="D321" s="70" t="s">
        <v>19</v>
      </c>
      <c r="E321" s="70">
        <v>0</v>
      </c>
    </row>
    <row r="322" spans="1:7" ht="15.75" customHeight="1">
      <c r="A322" s="70">
        <v>291</v>
      </c>
      <c r="B322" s="104" t="s">
        <v>23</v>
      </c>
      <c r="C322" s="70">
        <v>2</v>
      </c>
      <c r="D322" s="70" t="s">
        <v>19</v>
      </c>
      <c r="E322" s="70">
        <v>0</v>
      </c>
    </row>
    <row r="323" spans="1:7" ht="15.75">
      <c r="A323" s="209" t="s">
        <v>4</v>
      </c>
      <c r="B323" s="209"/>
      <c r="C323" s="46">
        <f>SUM(C318:C322)</f>
        <v>18</v>
      </c>
      <c r="D323" s="67" t="s">
        <v>6</v>
      </c>
      <c r="E323" s="70">
        <v>0</v>
      </c>
    </row>
    <row r="324" spans="1:7" ht="15.75">
      <c r="A324" s="207" t="s">
        <v>24</v>
      </c>
      <c r="B324" s="212"/>
      <c r="C324" s="212"/>
      <c r="D324" s="212"/>
      <c r="E324" s="212"/>
    </row>
    <row r="325" spans="1:7" ht="31.5" customHeight="1">
      <c r="A325" s="70">
        <v>292</v>
      </c>
      <c r="B325" s="104" t="s">
        <v>25</v>
      </c>
      <c r="C325" s="70">
        <v>1</v>
      </c>
      <c r="D325" s="67"/>
      <c r="E325" s="70">
        <v>0</v>
      </c>
    </row>
    <row r="326" spans="1:7" ht="27" customHeight="1">
      <c r="A326" s="70">
        <v>293</v>
      </c>
      <c r="B326" s="104" t="s">
        <v>26</v>
      </c>
      <c r="C326" s="70">
        <v>1</v>
      </c>
      <c r="D326" s="67"/>
      <c r="E326" s="70">
        <v>0</v>
      </c>
    </row>
    <row r="327" spans="1:7" ht="24.6" customHeight="1">
      <c r="A327" s="70">
        <v>294</v>
      </c>
      <c r="B327" s="104" t="s">
        <v>27</v>
      </c>
      <c r="C327" s="70">
        <v>1</v>
      </c>
      <c r="D327" s="67"/>
      <c r="E327" s="70">
        <v>0</v>
      </c>
    </row>
    <row r="328" spans="1:7" ht="24.6" customHeight="1">
      <c r="A328" s="70">
        <v>295</v>
      </c>
      <c r="B328" s="104" t="s">
        <v>27</v>
      </c>
      <c r="C328" s="70">
        <v>1</v>
      </c>
      <c r="D328" s="67"/>
      <c r="E328" s="70"/>
    </row>
    <row r="329" spans="1:7" ht="31.15" customHeight="1">
      <c r="A329" s="70">
        <v>296</v>
      </c>
      <c r="B329" s="104" t="s">
        <v>28</v>
      </c>
      <c r="C329" s="70">
        <v>1</v>
      </c>
      <c r="D329" s="67"/>
      <c r="E329" s="70">
        <v>0</v>
      </c>
    </row>
    <row r="330" spans="1:7" ht="31.15" customHeight="1">
      <c r="A330" s="70">
        <v>297</v>
      </c>
      <c r="B330" s="104" t="s">
        <v>29</v>
      </c>
      <c r="C330" s="70">
        <v>1</v>
      </c>
      <c r="D330" s="67"/>
      <c r="E330" s="70"/>
    </row>
    <row r="331" spans="1:7" ht="31.15" customHeight="1">
      <c r="A331" s="70">
        <v>298</v>
      </c>
      <c r="B331" s="104" t="s">
        <v>30</v>
      </c>
      <c r="C331" s="70">
        <v>1</v>
      </c>
      <c r="D331" s="67"/>
      <c r="E331" s="70">
        <v>0</v>
      </c>
    </row>
    <row r="332" spans="1:7" ht="15.75">
      <c r="A332" s="207" t="s">
        <v>4</v>
      </c>
      <c r="B332" s="208"/>
      <c r="C332" s="46">
        <f>SUM(C325:C331)</f>
        <v>7</v>
      </c>
      <c r="D332" s="67"/>
      <c r="E332" s="70">
        <v>0</v>
      </c>
    </row>
    <row r="333" spans="1:7" ht="15.75">
      <c r="A333" s="209" t="s">
        <v>5</v>
      </c>
      <c r="B333" s="209"/>
      <c r="C333" s="46">
        <f>SUM(C332,C323,C316)</f>
        <v>30</v>
      </c>
      <c r="D333" s="67"/>
      <c r="E333" s="70">
        <v>0</v>
      </c>
    </row>
    <row r="334" spans="1:7" ht="34.5" customHeight="1">
      <c r="A334" s="186" t="s">
        <v>578</v>
      </c>
      <c r="B334" s="186"/>
      <c r="C334" s="186"/>
      <c r="D334" s="186"/>
      <c r="E334" s="186"/>
    </row>
    <row r="335" spans="1:7" s="7" customFormat="1" ht="21" customHeight="1">
      <c r="A335" s="158" t="s">
        <v>520</v>
      </c>
      <c r="B335" s="158"/>
      <c r="C335" s="158"/>
      <c r="D335" s="158"/>
      <c r="E335" s="158"/>
      <c r="F335" s="8"/>
      <c r="G335" s="9"/>
    </row>
    <row r="336" spans="1:7" s="7" customFormat="1" ht="21" customHeight="1">
      <c r="A336" s="31">
        <v>299</v>
      </c>
      <c r="B336" s="105" t="s">
        <v>31</v>
      </c>
      <c r="C336" s="10">
        <v>2</v>
      </c>
      <c r="D336" s="33"/>
      <c r="E336" s="210">
        <v>2</v>
      </c>
      <c r="F336" s="8"/>
      <c r="G336" s="9"/>
    </row>
    <row r="337" spans="1:7" s="7" customFormat="1" ht="21" customHeight="1">
      <c r="A337" s="31">
        <f>A336+1</f>
        <v>300</v>
      </c>
      <c r="B337" s="105" t="s">
        <v>32</v>
      </c>
      <c r="C337" s="10">
        <v>1</v>
      </c>
      <c r="D337" s="33"/>
      <c r="E337" s="211"/>
      <c r="F337" s="8"/>
      <c r="G337" s="9"/>
    </row>
    <row r="338" spans="1:7" s="7" customFormat="1" ht="21" customHeight="1">
      <c r="A338" s="31">
        <f t="shared" ref="A338:A350" si="8">A337+1</f>
        <v>301</v>
      </c>
      <c r="B338" s="105" t="s">
        <v>33</v>
      </c>
      <c r="C338" s="10">
        <v>2</v>
      </c>
      <c r="D338" s="33"/>
      <c r="E338" s="211"/>
      <c r="F338" s="8"/>
      <c r="G338" s="9"/>
    </row>
    <row r="339" spans="1:7" s="7" customFormat="1" ht="21" customHeight="1">
      <c r="A339" s="31">
        <f t="shared" si="8"/>
        <v>302</v>
      </c>
      <c r="B339" s="105" t="s">
        <v>34</v>
      </c>
      <c r="C339" s="10">
        <v>1</v>
      </c>
      <c r="D339" s="33"/>
      <c r="E339" s="211"/>
      <c r="F339" s="8"/>
      <c r="G339" s="9"/>
    </row>
    <row r="340" spans="1:7" s="7" customFormat="1" ht="21" customHeight="1">
      <c r="A340" s="31">
        <f t="shared" si="8"/>
        <v>303</v>
      </c>
      <c r="B340" s="105" t="s">
        <v>35</v>
      </c>
      <c r="C340" s="10">
        <v>2</v>
      </c>
      <c r="D340" s="33"/>
      <c r="E340" s="211"/>
      <c r="F340" s="8"/>
      <c r="G340" s="9"/>
    </row>
    <row r="341" spans="1:7" s="7" customFormat="1" ht="21" customHeight="1">
      <c r="A341" s="31">
        <f t="shared" si="8"/>
        <v>304</v>
      </c>
      <c r="B341" s="105" t="s">
        <v>36</v>
      </c>
      <c r="C341" s="10">
        <v>1</v>
      </c>
      <c r="D341" s="33"/>
      <c r="E341" s="211"/>
      <c r="F341" s="8"/>
      <c r="G341" s="9"/>
    </row>
    <row r="342" spans="1:7" s="7" customFormat="1" ht="21" customHeight="1">
      <c r="A342" s="31">
        <f t="shared" si="8"/>
        <v>305</v>
      </c>
      <c r="B342" s="105" t="s">
        <v>37</v>
      </c>
      <c r="C342" s="10">
        <v>3</v>
      </c>
      <c r="D342" s="33"/>
      <c r="E342" s="211"/>
      <c r="F342" s="8"/>
      <c r="G342" s="9"/>
    </row>
    <row r="343" spans="1:7" s="7" customFormat="1" ht="21" customHeight="1">
      <c r="A343" s="31">
        <f t="shared" si="8"/>
        <v>306</v>
      </c>
      <c r="B343" s="105" t="s">
        <v>38</v>
      </c>
      <c r="C343" s="10">
        <v>1</v>
      </c>
      <c r="D343" s="33"/>
      <c r="E343" s="211"/>
      <c r="F343" s="11"/>
      <c r="G343" s="9"/>
    </row>
    <row r="344" spans="1:7" s="7" customFormat="1" ht="21" customHeight="1">
      <c r="A344" s="31">
        <f t="shared" si="8"/>
        <v>307</v>
      </c>
      <c r="B344" s="105" t="s">
        <v>39</v>
      </c>
      <c r="C344" s="10">
        <v>1</v>
      </c>
      <c r="D344" s="33"/>
      <c r="E344" s="211"/>
      <c r="F344" s="11"/>
      <c r="G344" s="9"/>
    </row>
    <row r="345" spans="1:7" s="7" customFormat="1" ht="21" customHeight="1">
      <c r="A345" s="31">
        <f t="shared" si="8"/>
        <v>308</v>
      </c>
      <c r="B345" s="105" t="s">
        <v>40</v>
      </c>
      <c r="C345" s="10">
        <v>3</v>
      </c>
      <c r="D345" s="33"/>
      <c r="E345" s="211"/>
      <c r="F345" s="11"/>
      <c r="G345" s="9"/>
    </row>
    <row r="346" spans="1:7" s="7" customFormat="1" ht="21" customHeight="1">
      <c r="A346" s="31">
        <f t="shared" si="8"/>
        <v>309</v>
      </c>
      <c r="B346" s="105" t="s">
        <v>41</v>
      </c>
      <c r="C346" s="10">
        <v>1</v>
      </c>
      <c r="D346" s="33"/>
      <c r="E346" s="211"/>
      <c r="F346" s="11"/>
      <c r="G346" s="9"/>
    </row>
    <row r="347" spans="1:7" s="7" customFormat="1" ht="21" customHeight="1">
      <c r="A347" s="31">
        <f t="shared" si="8"/>
        <v>310</v>
      </c>
      <c r="B347" s="105" t="s">
        <v>42</v>
      </c>
      <c r="C347" s="10">
        <v>1</v>
      </c>
      <c r="D347" s="33"/>
      <c r="E347" s="211"/>
      <c r="F347" s="9"/>
      <c r="G347" s="9"/>
    </row>
    <row r="348" spans="1:7" s="7" customFormat="1" ht="21" customHeight="1">
      <c r="A348" s="31">
        <f t="shared" si="8"/>
        <v>311</v>
      </c>
      <c r="B348" s="105" t="s">
        <v>43</v>
      </c>
      <c r="C348" s="10">
        <v>1</v>
      </c>
      <c r="D348" s="33"/>
      <c r="E348" s="211"/>
      <c r="F348" s="9"/>
      <c r="G348" s="9"/>
    </row>
    <row r="349" spans="1:7" s="7" customFormat="1" ht="21" customHeight="1">
      <c r="A349" s="31">
        <f t="shared" si="8"/>
        <v>312</v>
      </c>
      <c r="B349" s="105" t="s">
        <v>44</v>
      </c>
      <c r="C349" s="10">
        <v>1</v>
      </c>
      <c r="D349" s="33"/>
      <c r="E349" s="211"/>
      <c r="F349" s="9"/>
      <c r="G349" s="9"/>
    </row>
    <row r="350" spans="1:7" s="7" customFormat="1" ht="21" customHeight="1">
      <c r="A350" s="31">
        <f t="shared" si="8"/>
        <v>313</v>
      </c>
      <c r="B350" s="105" t="s">
        <v>45</v>
      </c>
      <c r="C350" s="10">
        <v>1</v>
      </c>
      <c r="D350" s="33"/>
      <c r="E350" s="211"/>
      <c r="F350" s="9"/>
      <c r="G350" s="9"/>
    </row>
    <row r="351" spans="1:7" s="7" customFormat="1" ht="21" customHeight="1">
      <c r="A351" s="31"/>
      <c r="B351" s="27" t="s">
        <v>4</v>
      </c>
      <c r="C351" s="27">
        <f>SUM(C336:C350)</f>
        <v>22</v>
      </c>
      <c r="D351" s="10"/>
      <c r="E351" s="211"/>
      <c r="F351" s="9"/>
      <c r="G351" s="9"/>
    </row>
    <row r="352" spans="1:7" s="7" customFormat="1" ht="21" customHeight="1">
      <c r="A352" s="158" t="s">
        <v>46</v>
      </c>
      <c r="B352" s="191"/>
      <c r="C352" s="191"/>
      <c r="D352" s="191"/>
      <c r="E352" s="191"/>
      <c r="F352" s="9"/>
      <c r="G352" s="9"/>
    </row>
    <row r="353" spans="1:7" s="7" customFormat="1" ht="30" customHeight="1">
      <c r="A353" s="31">
        <v>314</v>
      </c>
      <c r="B353" s="106" t="s">
        <v>47</v>
      </c>
      <c r="C353" s="10">
        <v>1</v>
      </c>
      <c r="D353" s="33"/>
      <c r="E353" s="210">
        <v>8</v>
      </c>
      <c r="F353" s="9"/>
      <c r="G353" s="9"/>
    </row>
    <row r="354" spans="1:7" s="7" customFormat="1" ht="21" customHeight="1">
      <c r="A354" s="31">
        <f>A353+1</f>
        <v>315</v>
      </c>
      <c r="B354" s="106" t="s">
        <v>48</v>
      </c>
      <c r="C354" s="10">
        <v>1</v>
      </c>
      <c r="D354" s="33"/>
      <c r="E354" s="210"/>
      <c r="F354" s="9"/>
      <c r="G354" s="9"/>
    </row>
    <row r="355" spans="1:7" s="7" customFormat="1" ht="21" customHeight="1">
      <c r="A355" s="31">
        <f t="shared" ref="A355:A361" si="9">A354+1</f>
        <v>316</v>
      </c>
      <c r="B355" s="106" t="s">
        <v>50</v>
      </c>
      <c r="C355" s="10">
        <v>2</v>
      </c>
      <c r="D355" s="33"/>
      <c r="E355" s="210"/>
      <c r="F355" s="9"/>
      <c r="G355" s="9"/>
    </row>
    <row r="356" spans="1:7" s="7" customFormat="1" ht="21" customHeight="1">
      <c r="A356" s="31">
        <f t="shared" si="9"/>
        <v>317</v>
      </c>
      <c r="B356" s="106" t="s">
        <v>51</v>
      </c>
      <c r="C356" s="10">
        <v>2</v>
      </c>
      <c r="D356" s="33"/>
      <c r="E356" s="210"/>
      <c r="F356" s="9"/>
      <c r="G356" s="9"/>
    </row>
    <row r="357" spans="1:7" s="7" customFormat="1" ht="21" customHeight="1">
      <c r="A357" s="31">
        <f t="shared" si="9"/>
        <v>318</v>
      </c>
      <c r="B357" s="106" t="s">
        <v>52</v>
      </c>
      <c r="C357" s="10">
        <v>1</v>
      </c>
      <c r="D357" s="33"/>
      <c r="E357" s="210"/>
      <c r="F357" s="9"/>
      <c r="G357" s="9"/>
    </row>
    <row r="358" spans="1:7" s="7" customFormat="1" ht="21" customHeight="1">
      <c r="A358" s="31">
        <f t="shared" si="9"/>
        <v>319</v>
      </c>
      <c r="B358" s="106" t="s">
        <v>53</v>
      </c>
      <c r="C358" s="10">
        <v>2</v>
      </c>
      <c r="D358" s="33"/>
      <c r="E358" s="210"/>
      <c r="F358" s="9"/>
      <c r="G358" s="9"/>
    </row>
    <row r="359" spans="1:7" s="7" customFormat="1" ht="21" customHeight="1">
      <c r="A359" s="31">
        <f t="shared" si="9"/>
        <v>320</v>
      </c>
      <c r="B359" s="106" t="s">
        <v>54</v>
      </c>
      <c r="C359" s="10">
        <v>1</v>
      </c>
      <c r="D359" s="33"/>
      <c r="E359" s="210"/>
      <c r="F359" s="9"/>
      <c r="G359" s="9"/>
    </row>
    <row r="360" spans="1:7" s="7" customFormat="1" ht="32.25" customHeight="1">
      <c r="A360" s="31">
        <f t="shared" si="9"/>
        <v>321</v>
      </c>
      <c r="B360" s="106" t="s">
        <v>55</v>
      </c>
      <c r="C360" s="10">
        <v>1</v>
      </c>
      <c r="D360" s="35"/>
      <c r="E360" s="210"/>
      <c r="F360" s="9"/>
      <c r="G360" s="9"/>
    </row>
    <row r="361" spans="1:7" s="7" customFormat="1" ht="21" customHeight="1">
      <c r="A361" s="31">
        <f t="shared" si="9"/>
        <v>322</v>
      </c>
      <c r="B361" s="27" t="s">
        <v>4</v>
      </c>
      <c r="C361" s="27">
        <f>SUM(C353:C360)</f>
        <v>11</v>
      </c>
      <c r="D361" s="10"/>
      <c r="E361" s="210"/>
      <c r="F361" s="9"/>
      <c r="G361" s="9"/>
    </row>
    <row r="362" spans="1:7" s="7" customFormat="1" ht="21" customHeight="1">
      <c r="A362" s="163" t="s">
        <v>24</v>
      </c>
      <c r="B362" s="163"/>
      <c r="C362" s="163"/>
      <c r="D362" s="163"/>
      <c r="E362" s="163"/>
      <c r="F362" s="9"/>
      <c r="G362" s="9"/>
    </row>
    <row r="363" spans="1:7" s="7" customFormat="1" ht="33.75" customHeight="1">
      <c r="A363" s="36">
        <v>323</v>
      </c>
      <c r="B363" s="128" t="s">
        <v>56</v>
      </c>
      <c r="C363" s="13">
        <v>4</v>
      </c>
      <c r="D363" s="164" t="s">
        <v>239</v>
      </c>
      <c r="E363" s="206">
        <v>40</v>
      </c>
      <c r="F363" s="14"/>
      <c r="G363" s="9"/>
    </row>
    <row r="364" spans="1:7" s="7" customFormat="1" ht="21" customHeight="1">
      <c r="A364" s="36">
        <f>A363+1</f>
        <v>324</v>
      </c>
      <c r="B364" s="105" t="s">
        <v>57</v>
      </c>
      <c r="C364" s="10">
        <v>1</v>
      </c>
      <c r="D364" s="165"/>
      <c r="E364" s="205"/>
      <c r="F364" s="9"/>
      <c r="G364" s="9"/>
    </row>
    <row r="365" spans="1:7" s="7" customFormat="1" ht="30.75" customHeight="1">
      <c r="A365" s="36">
        <f t="shared" ref="A365:A377" si="10">A364+1</f>
        <v>325</v>
      </c>
      <c r="B365" s="129" t="s">
        <v>58</v>
      </c>
      <c r="C365" s="10">
        <v>1</v>
      </c>
      <c r="D365" s="165"/>
      <c r="E365" s="205"/>
      <c r="F365" s="9"/>
      <c r="G365" s="9"/>
    </row>
    <row r="366" spans="1:7" s="7" customFormat="1" ht="21" customHeight="1">
      <c r="A366" s="36">
        <f t="shared" si="10"/>
        <v>326</v>
      </c>
      <c r="B366" s="105" t="s">
        <v>59</v>
      </c>
      <c r="C366" s="10">
        <v>1</v>
      </c>
      <c r="D366" s="165"/>
      <c r="E366" s="205"/>
      <c r="G366" s="9"/>
    </row>
    <row r="367" spans="1:7" s="7" customFormat="1" ht="21" customHeight="1">
      <c r="A367" s="36">
        <f t="shared" si="10"/>
        <v>327</v>
      </c>
      <c r="B367" s="105" t="s">
        <v>60</v>
      </c>
      <c r="C367" s="10">
        <v>1</v>
      </c>
      <c r="D367" s="165"/>
      <c r="E367" s="205"/>
      <c r="G367" s="9"/>
    </row>
    <row r="368" spans="1:7" s="7" customFormat="1" ht="36" customHeight="1">
      <c r="A368" s="36">
        <f t="shared" si="10"/>
        <v>328</v>
      </c>
      <c r="B368" s="129" t="s">
        <v>61</v>
      </c>
      <c r="C368" s="10">
        <v>1</v>
      </c>
      <c r="D368" s="165"/>
      <c r="E368" s="205"/>
      <c r="G368" s="9"/>
    </row>
    <row r="369" spans="1:16" s="7" customFormat="1" ht="21" customHeight="1">
      <c r="A369" s="36">
        <f t="shared" si="10"/>
        <v>329</v>
      </c>
      <c r="B369" s="105" t="s">
        <v>62</v>
      </c>
      <c r="C369" s="10">
        <v>1</v>
      </c>
      <c r="D369" s="165"/>
      <c r="E369" s="205"/>
      <c r="G369" s="9"/>
    </row>
    <row r="370" spans="1:16" s="7" customFormat="1" ht="30.75" customHeight="1">
      <c r="A370" s="36">
        <f t="shared" si="10"/>
        <v>330</v>
      </c>
      <c r="B370" s="129" t="s">
        <v>63</v>
      </c>
      <c r="C370" s="10">
        <v>5</v>
      </c>
      <c r="D370" s="165"/>
      <c r="E370" s="205"/>
      <c r="G370" s="9"/>
    </row>
    <row r="371" spans="1:16" s="7" customFormat="1" ht="21" customHeight="1">
      <c r="A371" s="36">
        <f t="shared" si="10"/>
        <v>331</v>
      </c>
      <c r="B371" s="105" t="s">
        <v>64</v>
      </c>
      <c r="C371" s="10">
        <v>1</v>
      </c>
      <c r="D371" s="165"/>
      <c r="E371" s="205"/>
      <c r="F371" s="15"/>
      <c r="G371" s="9"/>
    </row>
    <row r="372" spans="1:16" s="7" customFormat="1" ht="39.75" customHeight="1">
      <c r="A372" s="36">
        <f t="shared" si="10"/>
        <v>332</v>
      </c>
      <c r="B372" s="129" t="s">
        <v>65</v>
      </c>
      <c r="C372" s="10">
        <v>1</v>
      </c>
      <c r="D372" s="165"/>
      <c r="E372" s="205"/>
      <c r="F372" s="15"/>
      <c r="G372" s="9"/>
    </row>
    <row r="373" spans="1:16" s="7" customFormat="1" ht="33.75" customHeight="1">
      <c r="A373" s="36">
        <f t="shared" si="10"/>
        <v>333</v>
      </c>
      <c r="B373" s="129" t="s">
        <v>66</v>
      </c>
      <c r="C373" s="10">
        <v>4</v>
      </c>
      <c r="D373" s="165"/>
      <c r="E373" s="205"/>
      <c r="F373" s="15"/>
      <c r="G373" s="9"/>
    </row>
    <row r="374" spans="1:16" s="7" customFormat="1" ht="27.75" customHeight="1">
      <c r="A374" s="36">
        <f t="shared" si="10"/>
        <v>334</v>
      </c>
      <c r="B374" s="129" t="s">
        <v>67</v>
      </c>
      <c r="C374" s="10">
        <v>1</v>
      </c>
      <c r="D374" s="165"/>
      <c r="E374" s="205"/>
      <c r="F374" s="15"/>
      <c r="G374" s="9"/>
    </row>
    <row r="375" spans="1:16" s="7" customFormat="1" ht="29.25" customHeight="1">
      <c r="A375" s="36">
        <f t="shared" si="10"/>
        <v>335</v>
      </c>
      <c r="B375" s="129" t="s">
        <v>68</v>
      </c>
      <c r="C375" s="10">
        <v>1</v>
      </c>
      <c r="D375" s="165"/>
      <c r="E375" s="205"/>
      <c r="F375" s="15"/>
      <c r="G375" s="9"/>
    </row>
    <row r="376" spans="1:16" s="7" customFormat="1" ht="21" customHeight="1">
      <c r="A376" s="36">
        <f t="shared" si="10"/>
        <v>336</v>
      </c>
      <c r="B376" s="105" t="s">
        <v>69</v>
      </c>
      <c r="C376" s="10">
        <v>1</v>
      </c>
      <c r="D376" s="166"/>
      <c r="E376" s="205"/>
      <c r="F376" s="8"/>
      <c r="G376" s="9"/>
    </row>
    <row r="377" spans="1:16" s="7" customFormat="1" ht="21" customHeight="1">
      <c r="A377" s="36">
        <f t="shared" si="10"/>
        <v>337</v>
      </c>
      <c r="B377" s="27" t="s">
        <v>4</v>
      </c>
      <c r="C377" s="27">
        <f>SUM(C363:C376)</f>
        <v>24</v>
      </c>
      <c r="D377" s="10" t="s">
        <v>70</v>
      </c>
      <c r="E377" s="205"/>
      <c r="F377" s="8"/>
      <c r="G377" s="16"/>
      <c r="J377" s="17"/>
      <c r="K377" s="17"/>
      <c r="L377" s="17"/>
      <c r="M377" s="17"/>
      <c r="N377" s="17"/>
      <c r="O377" s="17"/>
      <c r="P377" s="9"/>
    </row>
    <row r="378" spans="1:16" s="7" customFormat="1" ht="21" customHeight="1">
      <c r="A378" s="158" t="s">
        <v>71</v>
      </c>
      <c r="B378" s="158"/>
      <c r="C378" s="158"/>
      <c r="D378" s="158"/>
      <c r="E378" s="158"/>
      <c r="F378" s="18"/>
      <c r="G378" s="16"/>
      <c r="H378" s="17"/>
      <c r="I378" s="17"/>
      <c r="J378" s="17"/>
      <c r="K378" s="17"/>
      <c r="L378" s="17"/>
      <c r="M378" s="17"/>
      <c r="N378" s="17"/>
      <c r="O378" s="17"/>
      <c r="P378" s="9"/>
    </row>
    <row r="379" spans="1:16" s="7" customFormat="1" ht="21" customHeight="1">
      <c r="A379" s="31">
        <v>338</v>
      </c>
      <c r="B379" s="105" t="s">
        <v>73</v>
      </c>
      <c r="C379" s="10">
        <v>1</v>
      </c>
      <c r="D379" s="167" t="s">
        <v>579</v>
      </c>
      <c r="E379" s="145"/>
      <c r="G379" s="16"/>
      <c r="H379" s="17"/>
      <c r="I379" s="17"/>
      <c r="J379" s="17"/>
      <c r="K379" s="17"/>
      <c r="L379" s="17"/>
      <c r="M379" s="17"/>
      <c r="N379" s="17"/>
      <c r="O379" s="17"/>
      <c r="P379" s="9"/>
    </row>
    <row r="380" spans="1:16" s="7" customFormat="1" ht="21" customHeight="1">
      <c r="A380" s="31">
        <v>339</v>
      </c>
      <c r="B380" s="105" t="s">
        <v>74</v>
      </c>
      <c r="C380" s="10">
        <v>1</v>
      </c>
      <c r="D380" s="168"/>
      <c r="E380" s="147"/>
      <c r="G380" s="16"/>
      <c r="H380" s="17"/>
      <c r="I380" s="17"/>
      <c r="J380" s="17"/>
      <c r="K380" s="17"/>
      <c r="L380" s="17"/>
      <c r="M380" s="17"/>
      <c r="N380" s="17"/>
      <c r="O380" s="17"/>
      <c r="P380" s="9"/>
    </row>
    <row r="381" spans="1:16" s="7" customFormat="1" ht="21" customHeight="1">
      <c r="A381" s="31">
        <v>340</v>
      </c>
      <c r="B381" s="105" t="s">
        <v>75</v>
      </c>
      <c r="C381" s="10">
        <v>2</v>
      </c>
      <c r="D381" s="169"/>
      <c r="E381" s="146"/>
      <c r="G381" s="16"/>
      <c r="H381" s="17"/>
      <c r="I381" s="17"/>
      <c r="J381" s="17"/>
      <c r="K381" s="17"/>
      <c r="L381" s="17"/>
      <c r="M381" s="17"/>
      <c r="N381" s="17"/>
      <c r="O381" s="17"/>
      <c r="P381" s="9"/>
    </row>
    <row r="382" spans="1:16" s="7" customFormat="1" ht="21" customHeight="1">
      <c r="A382" s="31">
        <v>341</v>
      </c>
      <c r="B382" s="27" t="s">
        <v>4</v>
      </c>
      <c r="C382" s="27">
        <f>SUM(C379:C381)</f>
        <v>4</v>
      </c>
      <c r="D382" s="10"/>
      <c r="E382" s="141">
        <v>87</v>
      </c>
      <c r="F382" s="8"/>
      <c r="G382" s="16"/>
      <c r="H382" s="17"/>
      <c r="I382" s="17"/>
      <c r="J382" s="17"/>
      <c r="K382" s="17"/>
      <c r="L382" s="17"/>
      <c r="M382" s="17"/>
      <c r="N382" s="17"/>
      <c r="O382" s="17"/>
      <c r="P382" s="9"/>
    </row>
    <row r="383" spans="1:16" s="7" customFormat="1" ht="21" customHeight="1">
      <c r="A383" s="158" t="s">
        <v>76</v>
      </c>
      <c r="B383" s="158"/>
      <c r="C383" s="158"/>
      <c r="D383" s="158"/>
      <c r="E383" s="158"/>
      <c r="F383" s="8"/>
      <c r="G383" s="16"/>
      <c r="H383" s="17"/>
      <c r="I383" s="17"/>
      <c r="J383" s="17"/>
      <c r="K383" s="17"/>
      <c r="L383" s="17"/>
      <c r="M383" s="17"/>
      <c r="N383" s="17"/>
      <c r="O383" s="17"/>
      <c r="P383" s="9"/>
    </row>
    <row r="384" spans="1:16" s="7" customFormat="1" ht="21" customHeight="1">
      <c r="A384" s="133">
        <v>342</v>
      </c>
      <c r="B384" s="129" t="s">
        <v>72</v>
      </c>
      <c r="C384" s="132">
        <v>1</v>
      </c>
      <c r="D384" s="182" t="s">
        <v>580</v>
      </c>
      <c r="E384" s="136"/>
      <c r="F384" s="8"/>
      <c r="G384" s="16"/>
      <c r="H384" s="17"/>
      <c r="I384" s="17"/>
      <c r="J384" s="17"/>
      <c r="K384" s="17"/>
      <c r="L384" s="17"/>
      <c r="M384" s="17"/>
      <c r="N384" s="17"/>
      <c r="O384" s="17"/>
      <c r="P384" s="9"/>
    </row>
    <row r="385" spans="1:16" s="7" customFormat="1" ht="21" customHeight="1">
      <c r="A385" s="31">
        <v>343</v>
      </c>
      <c r="B385" s="105" t="s">
        <v>77</v>
      </c>
      <c r="C385" s="10">
        <v>1</v>
      </c>
      <c r="D385" s="183"/>
      <c r="E385" s="137"/>
      <c r="F385" s="8"/>
      <c r="G385" s="16"/>
      <c r="H385" s="17"/>
      <c r="I385" s="17"/>
      <c r="J385" s="17"/>
      <c r="K385" s="17"/>
      <c r="L385" s="17"/>
      <c r="M385" s="17"/>
      <c r="N385" s="17"/>
      <c r="O385" s="17"/>
      <c r="P385" s="9"/>
    </row>
    <row r="386" spans="1:16" s="7" customFormat="1" ht="21" customHeight="1">
      <c r="A386" s="31">
        <v>344</v>
      </c>
      <c r="B386" s="105" t="s">
        <v>78</v>
      </c>
      <c r="C386" s="10">
        <v>1</v>
      </c>
      <c r="D386" s="184"/>
      <c r="E386" s="137"/>
      <c r="F386" s="8"/>
      <c r="G386" s="16"/>
      <c r="H386" s="17"/>
      <c r="I386" s="17"/>
      <c r="J386" s="17"/>
      <c r="K386" s="17"/>
      <c r="L386" s="17"/>
      <c r="M386" s="17"/>
      <c r="N386" s="17"/>
      <c r="O386" s="17"/>
      <c r="P386" s="9"/>
    </row>
    <row r="387" spans="1:16" s="7" customFormat="1" ht="21" customHeight="1">
      <c r="A387" s="31">
        <v>345</v>
      </c>
      <c r="B387" s="27" t="s">
        <v>4</v>
      </c>
      <c r="C387" s="27">
        <f>SUM(C385:C386)</f>
        <v>2</v>
      </c>
      <c r="D387" s="10"/>
      <c r="E387" s="135">
        <v>15.4</v>
      </c>
      <c r="F387" s="8"/>
      <c r="G387" s="16"/>
      <c r="H387" s="17"/>
      <c r="I387" s="17"/>
      <c r="J387" s="17"/>
      <c r="K387" s="17"/>
      <c r="L387" s="17"/>
      <c r="M387" s="17"/>
      <c r="N387" s="17"/>
      <c r="O387" s="17"/>
      <c r="P387" s="9"/>
    </row>
    <row r="388" spans="1:16" s="7" customFormat="1" ht="21" customHeight="1">
      <c r="A388" s="158" t="s">
        <v>79</v>
      </c>
      <c r="B388" s="158"/>
      <c r="C388" s="158"/>
      <c r="D388" s="158"/>
      <c r="E388" s="158"/>
      <c r="F388" s="8"/>
      <c r="G388" s="16"/>
      <c r="H388" s="17"/>
      <c r="I388" s="17"/>
      <c r="J388" s="19"/>
      <c r="K388" s="19"/>
      <c r="L388" s="19"/>
      <c r="M388" s="19"/>
      <c r="N388" s="185"/>
      <c r="O388" s="185"/>
      <c r="P388" s="9"/>
    </row>
    <row r="389" spans="1:16" s="7" customFormat="1" ht="21" customHeight="1">
      <c r="A389" s="31">
        <v>346</v>
      </c>
      <c r="B389" s="105" t="s">
        <v>80</v>
      </c>
      <c r="C389" s="10">
        <v>1</v>
      </c>
      <c r="D389" s="139" t="s">
        <v>81</v>
      </c>
      <c r="E389" s="192">
        <v>10</v>
      </c>
      <c r="F389" s="8"/>
      <c r="G389" s="20"/>
      <c r="H389" s="17"/>
      <c r="I389" s="17"/>
      <c r="J389" s="19"/>
      <c r="K389" s="19"/>
      <c r="L389" s="19"/>
      <c r="M389" s="19"/>
      <c r="N389" s="185"/>
      <c r="O389" s="185"/>
      <c r="P389" s="9"/>
    </row>
    <row r="390" spans="1:16" s="7" customFormat="1" ht="35.25" customHeight="1">
      <c r="A390" s="31">
        <v>347</v>
      </c>
      <c r="B390" s="129" t="s">
        <v>82</v>
      </c>
      <c r="C390" s="10">
        <v>1</v>
      </c>
      <c r="D390" s="140" t="s">
        <v>83</v>
      </c>
      <c r="E390" s="205"/>
      <c r="F390" s="8"/>
      <c r="G390" s="20"/>
      <c r="H390" s="19"/>
      <c r="I390" s="19"/>
      <c r="J390" s="9"/>
      <c r="K390" s="9"/>
      <c r="L390" s="9"/>
      <c r="M390" s="9"/>
      <c r="N390" s="9"/>
      <c r="O390" s="9"/>
      <c r="P390" s="9"/>
    </row>
    <row r="391" spans="1:16" s="7" customFormat="1" ht="21" customHeight="1">
      <c r="A391" s="31">
        <v>348</v>
      </c>
      <c r="B391" s="105" t="s">
        <v>84</v>
      </c>
      <c r="C391" s="10">
        <v>2</v>
      </c>
      <c r="D391" s="138" t="s">
        <v>85</v>
      </c>
      <c r="E391" s="205"/>
      <c r="F391" s="8"/>
      <c r="G391" s="9"/>
      <c r="H391" s="19"/>
      <c r="I391" s="19"/>
    </row>
    <row r="392" spans="1:16" s="7" customFormat="1" ht="21" customHeight="1">
      <c r="A392" s="31">
        <v>349</v>
      </c>
      <c r="B392" s="27" t="s">
        <v>4</v>
      </c>
      <c r="C392" s="27">
        <f>SUM(C389:C391)</f>
        <v>4</v>
      </c>
      <c r="D392" s="10"/>
      <c r="E392" s="205"/>
      <c r="F392" s="11"/>
    </row>
    <row r="393" spans="1:16" s="7" customFormat="1" ht="15.75">
      <c r="A393" s="175" t="s">
        <v>5</v>
      </c>
      <c r="B393" s="175"/>
      <c r="C393" s="50">
        <f>C392+C387+C382+C377+C361+C351</f>
        <v>67</v>
      </c>
      <c r="D393" s="38"/>
      <c r="E393" s="57">
        <v>33.5</v>
      </c>
    </row>
    <row r="394" spans="1:16" s="21" customFormat="1" ht="41.25" customHeight="1">
      <c r="A394" s="172" t="s">
        <v>205</v>
      </c>
      <c r="B394" s="173"/>
      <c r="C394" s="173"/>
      <c r="D394" s="173"/>
      <c r="E394" s="174"/>
      <c r="F394" s="6"/>
      <c r="G394" s="6"/>
      <c r="H394" s="6"/>
      <c r="I394" s="6"/>
      <c r="J394" s="6"/>
    </row>
    <row r="395" spans="1:16" s="7" customFormat="1" ht="15.75" customHeight="1">
      <c r="A395" s="12">
        <v>350</v>
      </c>
      <c r="B395" s="12" t="s">
        <v>86</v>
      </c>
      <c r="C395" s="37">
        <v>205</v>
      </c>
      <c r="D395" s="134" t="s">
        <v>19</v>
      </c>
      <c r="E395" s="37"/>
    </row>
    <row r="396" spans="1:16" s="7" customFormat="1" ht="15.75">
      <c r="A396" s="12">
        <f>A395+1</f>
        <v>351</v>
      </c>
      <c r="B396" s="12" t="s">
        <v>87</v>
      </c>
      <c r="C396" s="37">
        <v>14</v>
      </c>
      <c r="D396" s="37"/>
      <c r="E396" s="37"/>
    </row>
    <row r="397" spans="1:16" s="7" customFormat="1" ht="15.75">
      <c r="A397" s="12">
        <f t="shared" ref="A397:A411" si="11">A396+1</f>
        <v>352</v>
      </c>
      <c r="B397" s="12" t="s">
        <v>88</v>
      </c>
      <c r="C397" s="37">
        <v>8</v>
      </c>
      <c r="D397" s="37"/>
      <c r="E397" s="37"/>
    </row>
    <row r="398" spans="1:16" s="7" customFormat="1" ht="15.75">
      <c r="A398" s="12">
        <f t="shared" si="11"/>
        <v>353</v>
      </c>
      <c r="B398" s="12" t="s">
        <v>89</v>
      </c>
      <c r="C398" s="37">
        <v>11</v>
      </c>
      <c r="D398" s="37"/>
      <c r="E398" s="37"/>
    </row>
    <row r="399" spans="1:16" s="7" customFormat="1" ht="15.75">
      <c r="A399" s="12">
        <f t="shared" si="11"/>
        <v>354</v>
      </c>
      <c r="B399" s="12" t="s">
        <v>581</v>
      </c>
      <c r="C399" s="37">
        <v>17</v>
      </c>
      <c r="D399" s="37"/>
      <c r="E399" s="37"/>
    </row>
    <row r="400" spans="1:16" s="7" customFormat="1" ht="15.75">
      <c r="A400" s="12">
        <f t="shared" si="11"/>
        <v>355</v>
      </c>
      <c r="B400" s="12" t="s">
        <v>90</v>
      </c>
      <c r="C400" s="37">
        <v>3</v>
      </c>
      <c r="D400" s="37"/>
      <c r="E400" s="37"/>
    </row>
    <row r="401" spans="1:10" s="7" customFormat="1" ht="15.75">
      <c r="A401" s="12">
        <f t="shared" si="11"/>
        <v>356</v>
      </c>
      <c r="B401" s="12" t="s">
        <v>582</v>
      </c>
      <c r="C401" s="37">
        <v>8</v>
      </c>
      <c r="D401" s="37"/>
      <c r="E401" s="37"/>
    </row>
    <row r="402" spans="1:10" s="7" customFormat="1" ht="15.75">
      <c r="A402" s="12">
        <f t="shared" si="11"/>
        <v>357</v>
      </c>
      <c r="B402" s="12" t="s">
        <v>91</v>
      </c>
      <c r="C402" s="12">
        <v>4</v>
      </c>
      <c r="D402" s="37"/>
      <c r="E402" s="37"/>
    </row>
    <row r="403" spans="1:10" s="7" customFormat="1" ht="15.75">
      <c r="A403" s="12">
        <f t="shared" si="11"/>
        <v>358</v>
      </c>
      <c r="B403" s="12" t="s">
        <v>92</v>
      </c>
      <c r="C403" s="12">
        <v>7</v>
      </c>
      <c r="D403" s="37"/>
      <c r="E403" s="37"/>
    </row>
    <row r="404" spans="1:10" s="7" customFormat="1" ht="15.75" customHeight="1">
      <c r="A404" s="12">
        <f t="shared" si="11"/>
        <v>359</v>
      </c>
      <c r="B404" s="12" t="s">
        <v>93</v>
      </c>
      <c r="C404" s="37">
        <v>7</v>
      </c>
      <c r="D404" s="37"/>
      <c r="E404" s="37"/>
    </row>
    <row r="405" spans="1:10" s="7" customFormat="1" ht="15.75">
      <c r="A405" s="12">
        <f t="shared" si="11"/>
        <v>360</v>
      </c>
      <c r="B405" s="12" t="s">
        <v>94</v>
      </c>
      <c r="C405" s="37">
        <v>2</v>
      </c>
      <c r="D405" s="37"/>
      <c r="E405" s="37"/>
    </row>
    <row r="406" spans="1:10" s="7" customFormat="1" ht="15.75">
      <c r="A406" s="12">
        <f t="shared" si="11"/>
        <v>361</v>
      </c>
      <c r="B406" s="12" t="s">
        <v>95</v>
      </c>
      <c r="C406" s="37">
        <v>4</v>
      </c>
      <c r="D406" s="37"/>
      <c r="E406" s="37"/>
    </row>
    <row r="407" spans="1:10" s="7" customFormat="1" ht="15.75">
      <c r="A407" s="12">
        <f t="shared" si="11"/>
        <v>362</v>
      </c>
      <c r="B407" s="12" t="s">
        <v>96</v>
      </c>
      <c r="C407" s="37">
        <v>19</v>
      </c>
      <c r="D407" s="37"/>
      <c r="E407" s="37"/>
    </row>
    <row r="408" spans="1:10" s="7" customFormat="1" ht="15.75">
      <c r="A408" s="12">
        <f t="shared" si="11"/>
        <v>363</v>
      </c>
      <c r="B408" s="12" t="s">
        <v>97</v>
      </c>
      <c r="C408" s="37">
        <v>1</v>
      </c>
      <c r="D408" s="37"/>
      <c r="E408" s="37"/>
    </row>
    <row r="409" spans="1:10" s="7" customFormat="1" ht="15.75">
      <c r="A409" s="12">
        <f t="shared" si="11"/>
        <v>364</v>
      </c>
      <c r="B409" s="12" t="s">
        <v>98</v>
      </c>
      <c r="C409" s="12">
        <v>6</v>
      </c>
      <c r="D409" s="12"/>
      <c r="E409" s="12"/>
    </row>
    <row r="410" spans="1:10" s="7" customFormat="1" ht="15.75">
      <c r="A410" s="12">
        <f t="shared" si="11"/>
        <v>365</v>
      </c>
      <c r="B410" s="12" t="s">
        <v>99</v>
      </c>
      <c r="C410" s="12">
        <v>6</v>
      </c>
      <c r="D410" s="12"/>
      <c r="E410" s="12"/>
    </row>
    <row r="411" spans="1:10" s="7" customFormat="1" ht="15.75">
      <c r="A411" s="12">
        <f t="shared" si="11"/>
        <v>366</v>
      </c>
      <c r="B411" s="12" t="s">
        <v>100</v>
      </c>
      <c r="C411" s="12">
        <v>2</v>
      </c>
      <c r="D411" s="12"/>
      <c r="E411" s="12"/>
    </row>
    <row r="412" spans="1:10" s="7" customFormat="1" ht="15" customHeight="1">
      <c r="A412" s="213" t="s">
        <v>4</v>
      </c>
      <c r="B412" s="214"/>
      <c r="C412" s="50">
        <f>SUM(C395:C411)</f>
        <v>324</v>
      </c>
      <c r="D412" s="38"/>
      <c r="E412" s="37">
        <v>42</v>
      </c>
    </row>
    <row r="413" spans="1:10" s="7" customFormat="1" ht="15.75">
      <c r="A413" s="175" t="s">
        <v>5</v>
      </c>
      <c r="B413" s="175"/>
      <c r="C413" s="50">
        <f>C412</f>
        <v>324</v>
      </c>
      <c r="D413" s="38"/>
      <c r="E413" s="50">
        <v>42</v>
      </c>
    </row>
    <row r="414" spans="1:10" s="7" customFormat="1" ht="15.75">
      <c r="A414" s="42"/>
      <c r="B414" s="42"/>
      <c r="C414" s="42"/>
      <c r="D414" s="43"/>
      <c r="E414" s="42"/>
    </row>
    <row r="415" spans="1:10" s="21" customFormat="1" ht="34.5" customHeight="1">
      <c r="A415" s="172" t="s">
        <v>301</v>
      </c>
      <c r="B415" s="173"/>
      <c r="C415" s="173"/>
      <c r="D415" s="173"/>
      <c r="E415" s="174"/>
      <c r="F415" s="6"/>
      <c r="G415" s="6"/>
      <c r="H415" s="6"/>
      <c r="I415" s="6"/>
      <c r="J415" s="6"/>
    </row>
    <row r="416" spans="1:10" ht="15.75" customHeight="1">
      <c r="A416" s="10">
        <v>367</v>
      </c>
      <c r="B416" s="97" t="s">
        <v>250</v>
      </c>
      <c r="C416" s="97">
        <v>1</v>
      </c>
      <c r="D416" s="148" t="s">
        <v>251</v>
      </c>
      <c r="E416" s="148">
        <v>10</v>
      </c>
    </row>
    <row r="417" spans="1:5" s="29" customFormat="1" ht="15.75" customHeight="1">
      <c r="A417" s="10">
        <v>368</v>
      </c>
      <c r="B417" s="97" t="s">
        <v>252</v>
      </c>
      <c r="C417" s="97">
        <v>1</v>
      </c>
      <c r="D417" s="149"/>
      <c r="E417" s="149"/>
    </row>
    <row r="418" spans="1:5" s="22" customFormat="1" ht="15.75" customHeight="1">
      <c r="A418" s="10">
        <f t="shared" ref="A418:A430" si="12">A417+1</f>
        <v>369</v>
      </c>
      <c r="B418" s="97" t="s">
        <v>253</v>
      </c>
      <c r="C418" s="97">
        <v>1</v>
      </c>
      <c r="D418" s="149"/>
      <c r="E418" s="149"/>
    </row>
    <row r="419" spans="1:5" s="22" customFormat="1" ht="15.75">
      <c r="A419" s="10">
        <f t="shared" si="12"/>
        <v>370</v>
      </c>
      <c r="B419" s="97" t="s">
        <v>254</v>
      </c>
      <c r="C419" s="97">
        <v>1</v>
      </c>
      <c r="D419" s="149"/>
      <c r="E419" s="149"/>
    </row>
    <row r="420" spans="1:5" s="22" customFormat="1" ht="15.75">
      <c r="A420" s="10">
        <f t="shared" si="12"/>
        <v>371</v>
      </c>
      <c r="B420" s="97" t="s">
        <v>255</v>
      </c>
      <c r="C420" s="97">
        <v>1</v>
      </c>
      <c r="D420" s="149"/>
      <c r="E420" s="149"/>
    </row>
    <row r="421" spans="1:5" s="22" customFormat="1" ht="15.75">
      <c r="A421" s="10">
        <f t="shared" si="12"/>
        <v>372</v>
      </c>
      <c r="B421" s="97" t="s">
        <v>256</v>
      </c>
      <c r="C421" s="97">
        <v>1</v>
      </c>
      <c r="D421" s="149"/>
      <c r="E421" s="149"/>
    </row>
    <row r="422" spans="1:5" s="22" customFormat="1" ht="15.75">
      <c r="A422" s="10">
        <f t="shared" si="12"/>
        <v>373</v>
      </c>
      <c r="B422" s="97" t="s">
        <v>257</v>
      </c>
      <c r="C422" s="97">
        <v>1</v>
      </c>
      <c r="D422" s="149"/>
      <c r="E422" s="149"/>
    </row>
    <row r="423" spans="1:5" s="22" customFormat="1" ht="15.75">
      <c r="A423" s="10">
        <f t="shared" si="12"/>
        <v>374</v>
      </c>
      <c r="B423" s="97" t="s">
        <v>258</v>
      </c>
      <c r="C423" s="97">
        <v>1</v>
      </c>
      <c r="D423" s="149"/>
      <c r="E423" s="149"/>
    </row>
    <row r="424" spans="1:5" s="22" customFormat="1" ht="15.75">
      <c r="A424" s="10">
        <f t="shared" si="12"/>
        <v>375</v>
      </c>
      <c r="B424" s="97" t="s">
        <v>259</v>
      </c>
      <c r="C424" s="97">
        <v>1</v>
      </c>
      <c r="D424" s="149"/>
      <c r="E424" s="149"/>
    </row>
    <row r="425" spans="1:5" s="22" customFormat="1" ht="15.75">
      <c r="A425" s="10">
        <f t="shared" si="12"/>
        <v>376</v>
      </c>
      <c r="B425" s="97" t="s">
        <v>260</v>
      </c>
      <c r="C425" s="97">
        <v>1</v>
      </c>
      <c r="D425" s="149"/>
      <c r="E425" s="149"/>
    </row>
    <row r="426" spans="1:5" s="22" customFormat="1" ht="21.75" customHeight="1">
      <c r="A426" s="10">
        <f t="shared" si="12"/>
        <v>377</v>
      </c>
      <c r="B426" s="97" t="s">
        <v>261</v>
      </c>
      <c r="C426" s="97">
        <v>1</v>
      </c>
      <c r="D426" s="149"/>
      <c r="E426" s="149"/>
    </row>
    <row r="427" spans="1:5" s="22" customFormat="1" ht="15.75">
      <c r="A427" s="10">
        <f t="shared" si="12"/>
        <v>378</v>
      </c>
      <c r="B427" s="97" t="s">
        <v>262</v>
      </c>
      <c r="C427" s="97">
        <v>1</v>
      </c>
      <c r="D427" s="149"/>
      <c r="E427" s="149"/>
    </row>
    <row r="428" spans="1:5" s="22" customFormat="1" ht="15.75">
      <c r="A428" s="10">
        <f t="shared" si="12"/>
        <v>379</v>
      </c>
      <c r="B428" s="97" t="s">
        <v>263</v>
      </c>
      <c r="C428" s="97">
        <v>2</v>
      </c>
      <c r="D428" s="149"/>
      <c r="E428" s="149"/>
    </row>
    <row r="429" spans="1:5" s="22" customFormat="1" ht="15.75" customHeight="1">
      <c r="A429" s="10">
        <f t="shared" si="12"/>
        <v>380</v>
      </c>
      <c r="B429" s="97" t="s">
        <v>264</v>
      </c>
      <c r="C429" s="97">
        <v>2</v>
      </c>
      <c r="D429" s="149"/>
      <c r="E429" s="149"/>
    </row>
    <row r="430" spans="1:5" s="22" customFormat="1" ht="15.75">
      <c r="A430" s="10">
        <f t="shared" si="12"/>
        <v>381</v>
      </c>
      <c r="B430" s="97" t="s">
        <v>265</v>
      </c>
      <c r="C430" s="97">
        <v>3</v>
      </c>
      <c r="D430" s="150"/>
      <c r="E430" s="150"/>
    </row>
    <row r="431" spans="1:5" s="22" customFormat="1" ht="15.75">
      <c r="A431" s="213" t="s">
        <v>4</v>
      </c>
      <c r="B431" s="214"/>
      <c r="C431" s="66">
        <f>SUM(C416:C430)</f>
        <v>19</v>
      </c>
      <c r="D431" s="66"/>
      <c r="E431" s="37">
        <v>10</v>
      </c>
    </row>
    <row r="432" spans="1:5" s="22" customFormat="1" ht="15.75" customHeight="1">
      <c r="A432" s="176" t="s">
        <v>266</v>
      </c>
      <c r="B432" s="177"/>
      <c r="C432" s="177"/>
      <c r="D432" s="177"/>
      <c r="E432" s="178"/>
    </row>
    <row r="433" spans="1:10" s="22" customFormat="1" ht="24" customHeight="1">
      <c r="A433" s="37">
        <v>382</v>
      </c>
      <c r="B433" s="99" t="s">
        <v>267</v>
      </c>
      <c r="C433" s="37">
        <v>1</v>
      </c>
      <c r="D433" s="148" t="s">
        <v>585</v>
      </c>
      <c r="E433" s="148">
        <v>99.7</v>
      </c>
    </row>
    <row r="434" spans="1:10" s="22" customFormat="1" ht="26.25" customHeight="1">
      <c r="A434" s="37">
        <f>A433+1</f>
        <v>383</v>
      </c>
      <c r="B434" s="99" t="s">
        <v>268</v>
      </c>
      <c r="C434" s="37">
        <v>1</v>
      </c>
      <c r="D434" s="149"/>
      <c r="E434" s="149"/>
    </row>
    <row r="435" spans="1:10" s="22" customFormat="1" ht="30.75" customHeight="1">
      <c r="A435" s="124">
        <f t="shared" ref="A435:A456" si="13">A434+1</f>
        <v>384</v>
      </c>
      <c r="B435" s="99" t="s">
        <v>269</v>
      </c>
      <c r="C435" s="37">
        <v>1</v>
      </c>
      <c r="D435" s="149"/>
      <c r="E435" s="149"/>
    </row>
    <row r="436" spans="1:10" s="22" customFormat="1" ht="27" customHeight="1">
      <c r="A436" s="124">
        <f t="shared" si="13"/>
        <v>385</v>
      </c>
      <c r="B436" s="99" t="s">
        <v>270</v>
      </c>
      <c r="C436" s="37">
        <v>1</v>
      </c>
      <c r="D436" s="149"/>
      <c r="E436" s="149"/>
    </row>
    <row r="437" spans="1:10" s="22" customFormat="1" ht="15.75">
      <c r="A437" s="124">
        <f t="shared" si="13"/>
        <v>386</v>
      </c>
      <c r="B437" s="99" t="s">
        <v>271</v>
      </c>
      <c r="C437" s="37">
        <v>1</v>
      </c>
      <c r="D437" s="149"/>
      <c r="E437" s="149"/>
    </row>
    <row r="438" spans="1:10" s="7" customFormat="1" ht="15.75">
      <c r="A438" s="124">
        <f t="shared" si="13"/>
        <v>387</v>
      </c>
      <c r="B438" s="99" t="s">
        <v>272</v>
      </c>
      <c r="C438" s="37">
        <v>1</v>
      </c>
      <c r="D438" s="149"/>
      <c r="E438" s="149"/>
    </row>
    <row r="439" spans="1:10" s="21" customFormat="1" ht="15.75">
      <c r="A439" s="124">
        <f t="shared" si="13"/>
        <v>388</v>
      </c>
      <c r="B439" s="99" t="s">
        <v>273</v>
      </c>
      <c r="C439" s="37">
        <v>1</v>
      </c>
      <c r="D439" s="149"/>
      <c r="E439" s="149"/>
      <c r="F439" s="6"/>
      <c r="G439" s="6"/>
      <c r="H439" s="6"/>
      <c r="I439" s="6"/>
      <c r="J439" s="6"/>
    </row>
    <row r="440" spans="1:10" s="7" customFormat="1" ht="15.75">
      <c r="A440" s="124">
        <f t="shared" si="13"/>
        <v>389</v>
      </c>
      <c r="B440" s="99" t="s">
        <v>274</v>
      </c>
      <c r="C440" s="37">
        <v>1</v>
      </c>
      <c r="D440" s="149"/>
      <c r="E440" s="149"/>
      <c r="F440" s="8"/>
      <c r="G440" s="9"/>
    </row>
    <row r="441" spans="1:10" s="7" customFormat="1" ht="15.75">
      <c r="A441" s="124">
        <f t="shared" si="13"/>
        <v>390</v>
      </c>
      <c r="B441" s="99" t="s">
        <v>275</v>
      </c>
      <c r="C441" s="37">
        <v>1</v>
      </c>
      <c r="D441" s="149"/>
      <c r="E441" s="149"/>
      <c r="F441" s="8"/>
      <c r="G441" s="9"/>
    </row>
    <row r="442" spans="1:10" s="7" customFormat="1" ht="15.75">
      <c r="A442" s="124">
        <f t="shared" si="13"/>
        <v>391</v>
      </c>
      <c r="B442" s="99" t="s">
        <v>276</v>
      </c>
      <c r="C442" s="37">
        <v>1</v>
      </c>
      <c r="D442" s="149"/>
      <c r="E442" s="149"/>
      <c r="F442" s="8"/>
      <c r="G442" s="9"/>
    </row>
    <row r="443" spans="1:10" s="7" customFormat="1" ht="15.75">
      <c r="A443" s="124">
        <f t="shared" si="13"/>
        <v>392</v>
      </c>
      <c r="B443" s="99" t="s">
        <v>277</v>
      </c>
      <c r="C443" s="37">
        <v>1</v>
      </c>
      <c r="D443" s="149"/>
      <c r="E443" s="149"/>
      <c r="F443" s="8"/>
      <c r="G443" s="9"/>
    </row>
    <row r="444" spans="1:10" s="7" customFormat="1" ht="15.75">
      <c r="A444" s="124">
        <f t="shared" si="13"/>
        <v>393</v>
      </c>
      <c r="B444" s="99" t="s">
        <v>278</v>
      </c>
      <c r="C444" s="37">
        <v>1</v>
      </c>
      <c r="D444" s="149"/>
      <c r="E444" s="149"/>
      <c r="F444" s="8"/>
      <c r="G444" s="9"/>
    </row>
    <row r="445" spans="1:10" s="7" customFormat="1" ht="15.75">
      <c r="A445" s="124">
        <f t="shared" si="13"/>
        <v>394</v>
      </c>
      <c r="B445" s="99" t="s">
        <v>273</v>
      </c>
      <c r="C445" s="37">
        <v>1</v>
      </c>
      <c r="D445" s="149"/>
      <c r="E445" s="149"/>
      <c r="F445" s="8"/>
      <c r="G445" s="9"/>
    </row>
    <row r="446" spans="1:10" s="7" customFormat="1" ht="15.75" customHeight="1">
      <c r="A446" s="124">
        <f t="shared" si="13"/>
        <v>395</v>
      </c>
      <c r="B446" s="99" t="s">
        <v>279</v>
      </c>
      <c r="C446" s="37">
        <v>1</v>
      </c>
      <c r="D446" s="149"/>
      <c r="E446" s="149"/>
      <c r="F446" s="8"/>
      <c r="G446" s="9"/>
    </row>
    <row r="447" spans="1:10" s="7" customFormat="1" ht="15.75">
      <c r="A447" s="124">
        <f t="shared" si="13"/>
        <v>396</v>
      </c>
      <c r="B447" s="99" t="s">
        <v>280</v>
      </c>
      <c r="C447" s="37">
        <v>1</v>
      </c>
      <c r="D447" s="149"/>
      <c r="E447" s="149"/>
      <c r="F447" s="8"/>
      <c r="G447" s="9"/>
    </row>
    <row r="448" spans="1:10" s="7" customFormat="1" ht="15.75">
      <c r="A448" s="124">
        <f t="shared" si="13"/>
        <v>397</v>
      </c>
      <c r="B448" s="99" t="s">
        <v>281</v>
      </c>
      <c r="C448" s="37">
        <v>1</v>
      </c>
      <c r="D448" s="149"/>
      <c r="E448" s="149"/>
      <c r="F448" s="8"/>
      <c r="G448" s="9"/>
    </row>
    <row r="449" spans="1:7" s="7" customFormat="1" ht="16.5" customHeight="1">
      <c r="A449" s="124">
        <f t="shared" si="13"/>
        <v>398</v>
      </c>
      <c r="B449" s="108" t="s">
        <v>282</v>
      </c>
      <c r="C449" s="37">
        <v>1</v>
      </c>
      <c r="D449" s="149"/>
      <c r="E449" s="149"/>
      <c r="F449" s="8"/>
      <c r="G449" s="9"/>
    </row>
    <row r="450" spans="1:7" s="7" customFormat="1" ht="15.75">
      <c r="A450" s="124">
        <f t="shared" si="13"/>
        <v>399</v>
      </c>
      <c r="B450" s="99" t="s">
        <v>283</v>
      </c>
      <c r="C450" s="37">
        <v>1</v>
      </c>
      <c r="D450" s="149"/>
      <c r="E450" s="149"/>
      <c r="F450" s="8"/>
      <c r="G450" s="9"/>
    </row>
    <row r="451" spans="1:7" s="7" customFormat="1" ht="15.75">
      <c r="A451" s="124">
        <f t="shared" si="13"/>
        <v>400</v>
      </c>
      <c r="B451" s="99" t="s">
        <v>284</v>
      </c>
      <c r="C451" s="37">
        <v>1</v>
      </c>
      <c r="D451" s="149"/>
      <c r="E451" s="149"/>
      <c r="F451" s="8"/>
      <c r="G451" s="9"/>
    </row>
    <row r="452" spans="1:7" s="7" customFormat="1" ht="15.75">
      <c r="A452" s="124">
        <f t="shared" si="13"/>
        <v>401</v>
      </c>
      <c r="B452" s="99" t="s">
        <v>285</v>
      </c>
      <c r="C452" s="37">
        <v>1</v>
      </c>
      <c r="D452" s="149"/>
      <c r="E452" s="149"/>
      <c r="F452" s="8"/>
      <c r="G452" s="9"/>
    </row>
    <row r="453" spans="1:7" s="7" customFormat="1" ht="15.75">
      <c r="A453" s="124">
        <f t="shared" si="13"/>
        <v>402</v>
      </c>
      <c r="B453" s="99" t="s">
        <v>286</v>
      </c>
      <c r="C453" s="37">
        <v>1</v>
      </c>
      <c r="D453" s="149"/>
      <c r="E453" s="149"/>
      <c r="F453" s="11"/>
      <c r="G453" s="9"/>
    </row>
    <row r="454" spans="1:7" s="7" customFormat="1" ht="15.75">
      <c r="A454" s="124">
        <f t="shared" si="13"/>
        <v>403</v>
      </c>
      <c r="B454" s="99" t="s">
        <v>287</v>
      </c>
      <c r="C454" s="37">
        <v>1</v>
      </c>
      <c r="D454" s="149"/>
      <c r="E454" s="149"/>
      <c r="F454" s="11"/>
      <c r="G454" s="9"/>
    </row>
    <row r="455" spans="1:7" s="7" customFormat="1" ht="15.75">
      <c r="A455" s="124">
        <f t="shared" si="13"/>
        <v>404</v>
      </c>
      <c r="B455" s="99" t="s">
        <v>288</v>
      </c>
      <c r="C455" s="37">
        <v>1</v>
      </c>
      <c r="D455" s="149"/>
      <c r="E455" s="149"/>
      <c r="F455" s="11"/>
      <c r="G455" s="9"/>
    </row>
    <row r="456" spans="1:7" s="7" customFormat="1" ht="15.75">
      <c r="A456" s="124">
        <f t="shared" si="13"/>
        <v>405</v>
      </c>
      <c r="B456" s="99" t="s">
        <v>289</v>
      </c>
      <c r="C456" s="37">
        <v>1</v>
      </c>
      <c r="D456" s="149"/>
      <c r="E456" s="150"/>
      <c r="F456" s="11"/>
      <c r="G456" s="9"/>
    </row>
    <row r="457" spans="1:7" s="7" customFormat="1" ht="15.75">
      <c r="A457" s="175" t="s">
        <v>4</v>
      </c>
      <c r="B457" s="175"/>
      <c r="C457" s="50">
        <f>SUM(C433:C456)</f>
        <v>24</v>
      </c>
      <c r="D457" s="12"/>
      <c r="E457" s="37"/>
      <c r="F457" s="9"/>
      <c r="G457" s="9"/>
    </row>
    <row r="458" spans="1:7" s="7" customFormat="1" ht="15.75">
      <c r="A458" s="170" t="s">
        <v>290</v>
      </c>
      <c r="B458" s="177"/>
      <c r="C458" s="177"/>
      <c r="D458" s="178"/>
      <c r="E458" s="178"/>
      <c r="F458" s="9"/>
      <c r="G458" s="9"/>
    </row>
    <row r="459" spans="1:7" s="7" customFormat="1" ht="15.75" customHeight="1">
      <c r="A459" s="95">
        <v>406</v>
      </c>
      <c r="B459" s="99" t="s">
        <v>291</v>
      </c>
      <c r="C459" s="37">
        <v>1</v>
      </c>
      <c r="D459" s="148" t="s">
        <v>292</v>
      </c>
      <c r="E459" s="148">
        <v>88</v>
      </c>
      <c r="F459" s="9"/>
      <c r="G459" s="9"/>
    </row>
    <row r="460" spans="1:7" s="7" customFormat="1" ht="15.75">
      <c r="A460" s="95">
        <v>407</v>
      </c>
      <c r="B460" s="99" t="s">
        <v>293</v>
      </c>
      <c r="C460" s="37">
        <v>1</v>
      </c>
      <c r="D460" s="149"/>
      <c r="E460" s="149"/>
      <c r="F460" s="9"/>
      <c r="G460" s="9"/>
    </row>
    <row r="461" spans="1:7" s="7" customFormat="1" ht="15.75">
      <c r="A461" s="95">
        <v>408</v>
      </c>
      <c r="B461" s="99" t="s">
        <v>294</v>
      </c>
      <c r="C461" s="37">
        <v>1</v>
      </c>
      <c r="D461" s="149"/>
      <c r="E461" s="149"/>
      <c r="F461" s="9"/>
      <c r="G461" s="9"/>
    </row>
    <row r="462" spans="1:7" s="7" customFormat="1" ht="15.75">
      <c r="A462" s="95">
        <v>409</v>
      </c>
      <c r="B462" s="99" t="s">
        <v>295</v>
      </c>
      <c r="C462" s="37">
        <v>1</v>
      </c>
      <c r="D462" s="149"/>
      <c r="E462" s="149"/>
      <c r="F462" s="9"/>
      <c r="G462" s="9"/>
    </row>
    <row r="463" spans="1:7" s="7" customFormat="1" ht="15.75">
      <c r="A463" s="95">
        <v>410</v>
      </c>
      <c r="B463" s="99" t="s">
        <v>296</v>
      </c>
      <c r="C463" s="37">
        <v>1</v>
      </c>
      <c r="D463" s="150"/>
      <c r="E463" s="150"/>
      <c r="F463" s="9"/>
      <c r="G463" s="9"/>
    </row>
    <row r="464" spans="1:7" s="7" customFormat="1" ht="37.5" customHeight="1">
      <c r="A464" s="175" t="s">
        <v>4</v>
      </c>
      <c r="B464" s="175"/>
      <c r="C464" s="100">
        <f>SUM(C459:C463)</f>
        <v>5</v>
      </c>
      <c r="D464" s="37"/>
      <c r="E464" s="37"/>
      <c r="F464" s="9"/>
      <c r="G464" s="9"/>
    </row>
    <row r="465" spans="1:7" s="7" customFormat="1" ht="27.75" customHeight="1">
      <c r="A465" s="176" t="s">
        <v>297</v>
      </c>
      <c r="B465" s="177"/>
      <c r="C465" s="178"/>
      <c r="D465" s="178"/>
      <c r="E465" s="178"/>
      <c r="F465" s="9"/>
      <c r="G465" s="9"/>
    </row>
    <row r="466" spans="1:7" s="7" customFormat="1" ht="33" customHeight="1">
      <c r="A466" s="37">
        <v>411</v>
      </c>
      <c r="B466" s="99" t="s">
        <v>298</v>
      </c>
      <c r="C466" s="96">
        <v>1</v>
      </c>
      <c r="D466" s="179" t="s">
        <v>299</v>
      </c>
      <c r="E466" s="148">
        <v>97</v>
      </c>
      <c r="F466" s="9"/>
      <c r="G466" s="9"/>
    </row>
    <row r="467" spans="1:7" s="7" customFormat="1" ht="15.75">
      <c r="A467" s="37">
        <v>412</v>
      </c>
      <c r="B467" s="99" t="s">
        <v>300</v>
      </c>
      <c r="C467" s="96">
        <v>1</v>
      </c>
      <c r="D467" s="180"/>
      <c r="E467" s="149"/>
      <c r="F467" s="9"/>
      <c r="G467" s="9"/>
    </row>
    <row r="468" spans="1:7" s="7" customFormat="1" ht="15.75">
      <c r="A468" s="175" t="s">
        <v>4</v>
      </c>
      <c r="B468" s="175"/>
      <c r="C468" s="98">
        <f>C467+C466</f>
        <v>2</v>
      </c>
      <c r="D468" s="181"/>
      <c r="E468" s="150"/>
      <c r="F468" s="14"/>
      <c r="G468" s="9"/>
    </row>
    <row r="469" spans="1:7" s="7" customFormat="1" ht="15.75">
      <c r="A469" s="170" t="s">
        <v>5</v>
      </c>
      <c r="B469" s="171"/>
      <c r="C469" s="50">
        <f>C468+C464+C457+C431</f>
        <v>50</v>
      </c>
      <c r="D469" s="37"/>
      <c r="E469" s="57">
        <v>77.5</v>
      </c>
      <c r="F469" s="9"/>
      <c r="G469" s="9"/>
    </row>
    <row r="470" spans="1:7" s="7" customFormat="1" ht="15.75">
      <c r="A470" s="78"/>
      <c r="B470" s="78"/>
      <c r="C470" s="78"/>
      <c r="D470" s="78"/>
      <c r="E470" s="78"/>
      <c r="F470" s="9"/>
      <c r="G470" s="9"/>
    </row>
    <row r="471" spans="1:7" s="7" customFormat="1" ht="41.25" customHeight="1">
      <c r="A471" s="159" t="s">
        <v>101</v>
      </c>
      <c r="B471" s="160"/>
      <c r="C471" s="160"/>
      <c r="D471" s="160"/>
      <c r="E471" s="160"/>
      <c r="G471" s="9"/>
    </row>
    <row r="472" spans="1:7" s="7" customFormat="1" ht="15.75">
      <c r="A472" s="161" t="s">
        <v>102</v>
      </c>
      <c r="B472" s="162"/>
      <c r="C472" s="162"/>
      <c r="D472" s="162"/>
      <c r="E472" s="162"/>
      <c r="G472" s="9"/>
    </row>
    <row r="473" spans="1:7" s="7" customFormat="1" ht="47.25" customHeight="1">
      <c r="A473" s="61">
        <v>413</v>
      </c>
      <c r="B473" s="23" t="s">
        <v>103</v>
      </c>
      <c r="C473" s="61">
        <v>1</v>
      </c>
      <c r="D473" s="151" t="s">
        <v>104</v>
      </c>
      <c r="E473" s="61"/>
      <c r="G473" s="9"/>
    </row>
    <row r="474" spans="1:7" s="7" customFormat="1" ht="15.75">
      <c r="A474" s="61">
        <f>A473+1</f>
        <v>414</v>
      </c>
      <c r="B474" s="24" t="s">
        <v>105</v>
      </c>
      <c r="C474" s="61">
        <v>1</v>
      </c>
      <c r="D474" s="152"/>
      <c r="E474" s="61"/>
      <c r="G474" s="9"/>
    </row>
    <row r="475" spans="1:7" s="7" customFormat="1" ht="15.75">
      <c r="A475" s="126">
        <f t="shared" ref="A475:A481" si="14">A474+1</f>
        <v>415</v>
      </c>
      <c r="B475" s="23" t="s">
        <v>106</v>
      </c>
      <c r="C475" s="61">
        <v>10</v>
      </c>
      <c r="D475" s="152"/>
      <c r="E475" s="61"/>
      <c r="G475" s="9"/>
    </row>
    <row r="476" spans="1:7" s="7" customFormat="1" ht="15.75">
      <c r="A476" s="126">
        <f t="shared" si="14"/>
        <v>416</v>
      </c>
      <c r="B476" s="24" t="s">
        <v>107</v>
      </c>
      <c r="C476" s="65">
        <v>6</v>
      </c>
      <c r="D476" s="152"/>
      <c r="E476" s="61"/>
      <c r="F476" s="15"/>
      <c r="G476" s="9"/>
    </row>
    <row r="477" spans="1:7" s="7" customFormat="1" ht="15.75">
      <c r="A477" s="126">
        <f t="shared" si="14"/>
        <v>417</v>
      </c>
      <c r="B477" s="25" t="s">
        <v>108</v>
      </c>
      <c r="C477" s="25">
        <v>1</v>
      </c>
      <c r="D477" s="152"/>
      <c r="E477" s="61"/>
      <c r="F477" s="15"/>
      <c r="G477" s="9"/>
    </row>
    <row r="478" spans="1:7" s="7" customFormat="1" ht="15.75">
      <c r="A478" s="126">
        <f t="shared" si="14"/>
        <v>418</v>
      </c>
      <c r="B478" s="25" t="s">
        <v>109</v>
      </c>
      <c r="C478" s="25">
        <v>3</v>
      </c>
      <c r="D478" s="152"/>
      <c r="E478" s="61"/>
      <c r="F478" s="15"/>
      <c r="G478" s="9"/>
    </row>
    <row r="479" spans="1:7" s="7" customFormat="1" ht="15.75">
      <c r="A479" s="126">
        <f t="shared" si="14"/>
        <v>419</v>
      </c>
      <c r="B479" s="25" t="s">
        <v>110</v>
      </c>
      <c r="C479" s="25">
        <v>1</v>
      </c>
      <c r="D479" s="152"/>
      <c r="E479" s="61"/>
      <c r="F479" s="15"/>
      <c r="G479" s="9"/>
    </row>
    <row r="480" spans="1:7" s="7" customFormat="1" ht="15.75">
      <c r="A480" s="126">
        <f t="shared" si="14"/>
        <v>420</v>
      </c>
      <c r="B480" s="25" t="s">
        <v>111</v>
      </c>
      <c r="C480" s="25">
        <v>1</v>
      </c>
      <c r="D480" s="152"/>
      <c r="E480" s="61"/>
      <c r="F480" s="15"/>
      <c r="G480" s="9"/>
    </row>
    <row r="481" spans="1:16" s="7" customFormat="1" ht="15.75">
      <c r="A481" s="126">
        <f t="shared" si="14"/>
        <v>421</v>
      </c>
      <c r="B481" s="25" t="s">
        <v>112</v>
      </c>
      <c r="C481" s="25">
        <v>1</v>
      </c>
      <c r="D481" s="153"/>
      <c r="E481" s="61"/>
      <c r="F481" s="8"/>
      <c r="G481" s="9"/>
    </row>
    <row r="482" spans="1:16" s="7" customFormat="1" ht="15.75">
      <c r="A482" s="154" t="s">
        <v>4</v>
      </c>
      <c r="B482" s="155"/>
      <c r="C482" s="49">
        <f>SUM(C473:C481)</f>
        <v>25</v>
      </c>
      <c r="D482" s="26"/>
      <c r="E482" s="61">
        <v>69.5</v>
      </c>
      <c r="F482" s="8"/>
      <c r="G482" s="9"/>
    </row>
    <row r="483" spans="1:16" s="7" customFormat="1" ht="15.75">
      <c r="A483" s="161" t="s">
        <v>24</v>
      </c>
      <c r="B483" s="162"/>
      <c r="C483" s="162"/>
      <c r="D483" s="162"/>
      <c r="E483" s="162"/>
      <c r="F483" s="8"/>
      <c r="G483" s="9"/>
    </row>
    <row r="484" spans="1:16" s="7" customFormat="1" ht="15.75">
      <c r="A484" s="61">
        <v>422</v>
      </c>
      <c r="B484" s="61" t="s">
        <v>113</v>
      </c>
      <c r="C484" s="61">
        <v>1</v>
      </c>
      <c r="D484" s="61" t="s">
        <v>114</v>
      </c>
      <c r="E484" s="61"/>
      <c r="F484" s="8"/>
      <c r="G484" s="9"/>
    </row>
    <row r="485" spans="1:16" s="7" customFormat="1" ht="15.75">
      <c r="A485" s="156" t="s">
        <v>4</v>
      </c>
      <c r="B485" s="157"/>
      <c r="C485" s="47">
        <v>1</v>
      </c>
      <c r="D485" s="61"/>
      <c r="E485" s="61">
        <v>80.099999999999994</v>
      </c>
      <c r="F485" s="8"/>
    </row>
    <row r="486" spans="1:16" s="7" customFormat="1" ht="15.75">
      <c r="A486" s="156" t="s">
        <v>115</v>
      </c>
      <c r="B486" s="202"/>
      <c r="C486" s="202"/>
      <c r="D486" s="202"/>
      <c r="E486" s="202"/>
      <c r="F486" s="8"/>
    </row>
    <row r="487" spans="1:16" s="7" customFormat="1" ht="15.75" customHeight="1">
      <c r="A487" s="76">
        <v>423</v>
      </c>
      <c r="B487" s="76" t="s">
        <v>27</v>
      </c>
      <c r="C487" s="76">
        <v>3</v>
      </c>
      <c r="D487" s="76" t="s">
        <v>116</v>
      </c>
      <c r="E487" s="76"/>
      <c r="F487" s="8"/>
    </row>
    <row r="488" spans="1:16" s="7" customFormat="1" ht="15.75">
      <c r="A488" s="61">
        <v>424</v>
      </c>
      <c r="B488" s="61" t="s">
        <v>117</v>
      </c>
      <c r="C488" s="61">
        <v>5</v>
      </c>
      <c r="D488" s="61" t="s">
        <v>116</v>
      </c>
      <c r="E488" s="61"/>
      <c r="F488" s="8"/>
    </row>
    <row r="489" spans="1:16" s="7" customFormat="1" ht="15.75">
      <c r="A489" s="76">
        <v>425</v>
      </c>
      <c r="B489" s="61" t="s">
        <v>118</v>
      </c>
      <c r="C489" s="61">
        <v>1</v>
      </c>
      <c r="D489" s="61" t="s">
        <v>116</v>
      </c>
      <c r="E489" s="61"/>
      <c r="F489" s="8"/>
    </row>
    <row r="490" spans="1:16" s="7" customFormat="1" ht="15.75">
      <c r="A490" s="61">
        <v>426</v>
      </c>
      <c r="B490" s="61" t="s">
        <v>119</v>
      </c>
      <c r="C490" s="61">
        <v>2</v>
      </c>
      <c r="D490" s="61" t="s">
        <v>116</v>
      </c>
      <c r="E490" s="61"/>
      <c r="F490" s="8"/>
      <c r="G490" s="11"/>
    </row>
    <row r="491" spans="1:16" s="7" customFormat="1" ht="15.75">
      <c r="A491" s="218" t="s">
        <v>4</v>
      </c>
      <c r="B491" s="218"/>
      <c r="C491" s="47">
        <f>SUM(C487:C490)</f>
        <v>11</v>
      </c>
      <c r="D491" s="61"/>
      <c r="E491" s="61"/>
      <c r="F491" s="8"/>
      <c r="G491" s="11"/>
      <c r="J491" s="17"/>
      <c r="K491" s="17"/>
      <c r="L491" s="17"/>
      <c r="M491" s="17"/>
      <c r="N491" s="17"/>
      <c r="O491" s="17"/>
      <c r="P491" s="9"/>
    </row>
    <row r="492" spans="1:16" s="7" customFormat="1" ht="15.75">
      <c r="A492" s="175" t="s">
        <v>5</v>
      </c>
      <c r="B492" s="175"/>
      <c r="C492" s="50">
        <f>C491+C485+C482</f>
        <v>37</v>
      </c>
      <c r="D492" s="38"/>
      <c r="E492" s="37">
        <v>51.5</v>
      </c>
      <c r="F492" s="8"/>
      <c r="G492" s="16"/>
      <c r="J492" s="17"/>
      <c r="K492" s="17"/>
      <c r="L492" s="17"/>
      <c r="M492" s="17"/>
      <c r="N492" s="17"/>
      <c r="O492" s="17"/>
      <c r="P492" s="9"/>
    </row>
    <row r="493" spans="1:16" s="7" customFormat="1" ht="30.75" customHeight="1">
      <c r="A493" s="172" t="s">
        <v>574</v>
      </c>
      <c r="B493" s="173"/>
      <c r="C493" s="173"/>
      <c r="D493" s="173"/>
      <c r="E493" s="174"/>
      <c r="F493" s="18"/>
      <c r="G493" s="16"/>
      <c r="H493" s="17"/>
      <c r="I493" s="17"/>
      <c r="J493" s="17"/>
      <c r="K493" s="17"/>
      <c r="L493" s="17"/>
      <c r="M493" s="17"/>
      <c r="N493" s="17"/>
      <c r="O493" s="17"/>
      <c r="P493" s="9"/>
    </row>
    <row r="494" spans="1:16" s="7" customFormat="1" ht="15.75" customHeight="1">
      <c r="A494" s="31">
        <v>427</v>
      </c>
      <c r="B494" s="105" t="s">
        <v>120</v>
      </c>
      <c r="C494" s="10">
        <v>1</v>
      </c>
      <c r="D494" s="33"/>
      <c r="E494" s="192">
        <v>0</v>
      </c>
      <c r="F494" s="9"/>
      <c r="G494" s="16"/>
      <c r="H494" s="17"/>
      <c r="I494" s="17"/>
      <c r="J494" s="17"/>
      <c r="K494" s="17"/>
      <c r="L494" s="17"/>
      <c r="M494" s="17"/>
      <c r="N494" s="17"/>
      <c r="O494" s="17"/>
      <c r="P494" s="9"/>
    </row>
    <row r="495" spans="1:16" s="7" customFormat="1" ht="15.75">
      <c r="A495" s="31">
        <v>428</v>
      </c>
      <c r="B495" s="105" t="s">
        <v>121</v>
      </c>
      <c r="C495" s="10">
        <v>1</v>
      </c>
      <c r="D495" s="33"/>
      <c r="E495" s="192"/>
      <c r="G495" s="16"/>
      <c r="H495" s="17"/>
      <c r="I495" s="17"/>
      <c r="J495" s="17"/>
      <c r="K495" s="17"/>
      <c r="L495" s="17"/>
      <c r="M495" s="17"/>
      <c r="N495" s="17"/>
      <c r="O495" s="17"/>
      <c r="P495" s="9"/>
    </row>
    <row r="496" spans="1:16" s="7" customFormat="1" ht="15.75">
      <c r="A496" s="31">
        <v>429</v>
      </c>
      <c r="B496" s="105" t="s">
        <v>122</v>
      </c>
      <c r="C496" s="10">
        <v>1</v>
      </c>
      <c r="D496" s="33"/>
      <c r="E496" s="192"/>
      <c r="G496" s="16"/>
      <c r="H496" s="17"/>
      <c r="I496" s="17"/>
      <c r="J496" s="17"/>
      <c r="K496" s="17"/>
      <c r="L496" s="17"/>
      <c r="M496" s="17"/>
      <c r="N496" s="17"/>
      <c r="O496" s="17"/>
      <c r="P496" s="9"/>
    </row>
    <row r="497" spans="1:16" s="7" customFormat="1" ht="15.75">
      <c r="A497" s="31">
        <v>430</v>
      </c>
      <c r="B497" s="105" t="s">
        <v>123</v>
      </c>
      <c r="C497" s="10">
        <v>1</v>
      </c>
      <c r="D497" s="33"/>
      <c r="E497" s="192"/>
      <c r="G497" s="16"/>
      <c r="H497" s="17"/>
      <c r="I497" s="17"/>
      <c r="J497" s="17"/>
      <c r="K497" s="17"/>
      <c r="L497" s="17"/>
      <c r="M497" s="17"/>
      <c r="N497" s="17"/>
      <c r="O497" s="17"/>
      <c r="P497" s="9"/>
    </row>
    <row r="498" spans="1:16" s="7" customFormat="1" ht="15.75">
      <c r="A498" s="31">
        <v>431</v>
      </c>
      <c r="B498" s="27" t="s">
        <v>4</v>
      </c>
      <c r="C498" s="27">
        <f>SUM(C494:C497)</f>
        <v>4</v>
      </c>
      <c r="D498" s="33"/>
      <c r="E498" s="192"/>
      <c r="G498" s="16"/>
      <c r="H498" s="17"/>
      <c r="I498" s="17"/>
      <c r="J498" s="17"/>
      <c r="K498" s="17"/>
      <c r="L498" s="17"/>
      <c r="M498" s="17"/>
      <c r="N498" s="17"/>
      <c r="O498" s="17"/>
      <c r="P498" s="9"/>
    </row>
    <row r="499" spans="1:16" s="7" customFormat="1" ht="15.75">
      <c r="A499" s="158" t="s">
        <v>520</v>
      </c>
      <c r="B499" s="158"/>
      <c r="C499" s="158"/>
      <c r="D499" s="158"/>
      <c r="E499" s="158"/>
      <c r="G499" s="16"/>
      <c r="H499" s="17"/>
      <c r="I499" s="17"/>
      <c r="J499" s="17"/>
      <c r="K499" s="17"/>
      <c r="L499" s="17"/>
      <c r="M499" s="17"/>
      <c r="N499" s="17"/>
      <c r="O499" s="17"/>
      <c r="P499" s="9"/>
    </row>
    <row r="500" spans="1:16" s="7" customFormat="1" ht="15.75" customHeight="1">
      <c r="A500" s="31">
        <f>A498+1</f>
        <v>432</v>
      </c>
      <c r="B500" s="105" t="s">
        <v>119</v>
      </c>
      <c r="C500" s="10">
        <v>1</v>
      </c>
      <c r="D500" s="167" t="s">
        <v>240</v>
      </c>
      <c r="E500" s="192">
        <v>1.6</v>
      </c>
      <c r="G500" s="16"/>
      <c r="H500" s="17"/>
      <c r="I500" s="17"/>
      <c r="J500" s="17"/>
      <c r="K500" s="17"/>
      <c r="L500" s="17"/>
      <c r="M500" s="17"/>
      <c r="N500" s="17"/>
      <c r="O500" s="17"/>
      <c r="P500" s="9"/>
    </row>
    <row r="501" spans="1:16" s="7" customFormat="1" ht="15.75">
      <c r="A501" s="31">
        <f>A500+1</f>
        <v>433</v>
      </c>
      <c r="B501" s="105" t="s">
        <v>124</v>
      </c>
      <c r="C501" s="10">
        <v>1</v>
      </c>
      <c r="D501" s="251"/>
      <c r="E501" s="205"/>
      <c r="F501" s="8"/>
      <c r="G501" s="16"/>
      <c r="H501" s="17"/>
      <c r="I501" s="17"/>
      <c r="J501" s="17"/>
      <c r="K501" s="17"/>
      <c r="L501" s="17"/>
      <c r="M501" s="17"/>
      <c r="N501" s="17"/>
      <c r="O501" s="17"/>
      <c r="P501" s="9"/>
    </row>
    <row r="502" spans="1:16" s="7" customFormat="1" ht="15.75">
      <c r="A502" s="31">
        <f t="shared" ref="A502:A516" si="15">A501+1</f>
        <v>434</v>
      </c>
      <c r="B502" s="105" t="s">
        <v>125</v>
      </c>
      <c r="C502" s="10">
        <v>1</v>
      </c>
      <c r="D502" s="251"/>
      <c r="E502" s="205"/>
      <c r="F502" s="8"/>
      <c r="G502" s="16"/>
      <c r="H502" s="17"/>
      <c r="I502" s="17"/>
      <c r="J502" s="17"/>
      <c r="K502" s="17"/>
      <c r="L502" s="17"/>
      <c r="M502" s="17"/>
      <c r="N502" s="17"/>
      <c r="O502" s="17"/>
      <c r="P502" s="9"/>
    </row>
    <row r="503" spans="1:16" s="7" customFormat="1" ht="15.75">
      <c r="A503" s="31">
        <f t="shared" si="15"/>
        <v>435</v>
      </c>
      <c r="B503" s="105" t="s">
        <v>126</v>
      </c>
      <c r="C503" s="10">
        <v>1</v>
      </c>
      <c r="D503" s="251"/>
      <c r="E503" s="205"/>
      <c r="F503" s="8"/>
      <c r="G503" s="16"/>
      <c r="H503" s="17"/>
      <c r="I503" s="17"/>
      <c r="J503" s="17"/>
      <c r="K503" s="17"/>
      <c r="L503" s="17"/>
      <c r="M503" s="17"/>
      <c r="N503" s="17"/>
      <c r="O503" s="17"/>
      <c r="P503" s="9"/>
    </row>
    <row r="504" spans="1:16" s="7" customFormat="1" ht="15.75">
      <c r="A504" s="31">
        <f t="shared" si="15"/>
        <v>436</v>
      </c>
      <c r="B504" s="105" t="s">
        <v>127</v>
      </c>
      <c r="C504" s="10">
        <v>1</v>
      </c>
      <c r="D504" s="251"/>
      <c r="E504" s="205"/>
      <c r="F504" s="8"/>
      <c r="G504" s="16"/>
      <c r="H504" s="17"/>
      <c r="I504" s="17"/>
      <c r="J504" s="17"/>
      <c r="K504" s="17"/>
      <c r="L504" s="17"/>
      <c r="M504" s="17"/>
      <c r="N504" s="17"/>
      <c r="O504" s="17"/>
      <c r="P504" s="9"/>
    </row>
    <row r="505" spans="1:16" s="7" customFormat="1" ht="15.75">
      <c r="A505" s="31">
        <f t="shared" si="15"/>
        <v>437</v>
      </c>
      <c r="B505" s="105" t="s">
        <v>128</v>
      </c>
      <c r="C505" s="10">
        <v>1</v>
      </c>
      <c r="D505" s="251"/>
      <c r="E505" s="205"/>
      <c r="F505" s="8"/>
      <c r="G505" s="16"/>
      <c r="H505" s="17"/>
      <c r="I505" s="17"/>
      <c r="J505" s="17"/>
      <c r="K505" s="17"/>
      <c r="L505" s="17"/>
      <c r="M505" s="17"/>
      <c r="N505" s="17"/>
      <c r="O505" s="17"/>
      <c r="P505" s="9"/>
    </row>
    <row r="506" spans="1:16" s="7" customFormat="1" ht="15.75">
      <c r="A506" s="31">
        <f t="shared" si="15"/>
        <v>438</v>
      </c>
      <c r="B506" s="105" t="s">
        <v>129</v>
      </c>
      <c r="C506" s="10">
        <v>1</v>
      </c>
      <c r="D506" s="251"/>
      <c r="E506" s="205"/>
      <c r="F506" s="8"/>
      <c r="G506" s="16"/>
      <c r="H506" s="17"/>
      <c r="I506" s="17"/>
      <c r="J506" s="19"/>
      <c r="K506" s="19"/>
      <c r="L506" s="19"/>
      <c r="M506" s="19"/>
      <c r="N506" s="185"/>
      <c r="O506" s="185"/>
      <c r="P506" s="9"/>
    </row>
    <row r="507" spans="1:16" s="7" customFormat="1" ht="15.75">
      <c r="A507" s="31">
        <f t="shared" si="15"/>
        <v>439</v>
      </c>
      <c r="B507" s="105" t="s">
        <v>130</v>
      </c>
      <c r="C507" s="10">
        <v>1</v>
      </c>
      <c r="D507" s="251"/>
      <c r="E507" s="205"/>
      <c r="F507" s="8"/>
      <c r="G507" s="20"/>
      <c r="H507" s="17"/>
      <c r="I507" s="17"/>
      <c r="J507" s="19"/>
      <c r="K507" s="19"/>
      <c r="L507" s="19"/>
      <c r="M507" s="19"/>
      <c r="N507" s="185"/>
      <c r="O507" s="185"/>
      <c r="P507" s="9"/>
    </row>
    <row r="508" spans="1:16" s="7" customFormat="1" ht="15.75">
      <c r="A508" s="31">
        <f t="shared" si="15"/>
        <v>440</v>
      </c>
      <c r="B508" s="105" t="s">
        <v>130</v>
      </c>
      <c r="C508" s="10">
        <v>1</v>
      </c>
      <c r="D508" s="251"/>
      <c r="E508" s="205"/>
      <c r="F508" s="8"/>
      <c r="G508" s="20"/>
      <c r="H508" s="19"/>
      <c r="I508" s="19"/>
      <c r="J508" s="9"/>
      <c r="K508" s="9"/>
      <c r="L508" s="9"/>
      <c r="M508" s="9"/>
      <c r="N508" s="9"/>
      <c r="O508" s="9"/>
      <c r="P508" s="9"/>
    </row>
    <row r="509" spans="1:16" s="7" customFormat="1" ht="15.75">
      <c r="A509" s="31">
        <f t="shared" si="15"/>
        <v>441</v>
      </c>
      <c r="B509" s="105" t="s">
        <v>131</v>
      </c>
      <c r="C509" s="10">
        <v>1</v>
      </c>
      <c r="D509" s="251"/>
      <c r="E509" s="205"/>
      <c r="F509" s="8"/>
      <c r="G509" s="9"/>
      <c r="H509" s="19"/>
      <c r="I509" s="19"/>
    </row>
    <row r="510" spans="1:16" s="7" customFormat="1" ht="15.75">
      <c r="A510" s="31">
        <f t="shared" si="15"/>
        <v>442</v>
      </c>
      <c r="B510" s="105" t="s">
        <v>25</v>
      </c>
      <c r="C510" s="10">
        <v>2</v>
      </c>
      <c r="D510" s="251"/>
      <c r="E510" s="205"/>
      <c r="F510" s="8"/>
      <c r="H510" s="9"/>
      <c r="I510" s="9"/>
    </row>
    <row r="511" spans="1:16" s="7" customFormat="1" ht="15.75">
      <c r="A511" s="31">
        <f t="shared" si="15"/>
        <v>443</v>
      </c>
      <c r="B511" s="105" t="s">
        <v>132</v>
      </c>
      <c r="C511" s="10">
        <v>1</v>
      </c>
      <c r="D511" s="251"/>
      <c r="E511" s="205"/>
      <c r="F511" s="8"/>
    </row>
    <row r="512" spans="1:16" s="7" customFormat="1" ht="15.75">
      <c r="A512" s="31">
        <f t="shared" si="15"/>
        <v>444</v>
      </c>
      <c r="B512" s="105" t="s">
        <v>133</v>
      </c>
      <c r="C512" s="10">
        <v>1</v>
      </c>
      <c r="D512" s="251"/>
      <c r="E512" s="205"/>
      <c r="F512" s="8"/>
    </row>
    <row r="513" spans="1:7" s="7" customFormat="1" ht="15.75">
      <c r="A513" s="31">
        <f t="shared" si="15"/>
        <v>445</v>
      </c>
      <c r="B513" s="105" t="s">
        <v>134</v>
      </c>
      <c r="C513" s="10">
        <v>1</v>
      </c>
      <c r="D513" s="251"/>
      <c r="E513" s="205"/>
      <c r="F513" s="11"/>
    </row>
    <row r="514" spans="1:7" s="7" customFormat="1" ht="15.75">
      <c r="A514" s="31">
        <f t="shared" si="15"/>
        <v>446</v>
      </c>
      <c r="B514" s="105" t="s">
        <v>135</v>
      </c>
      <c r="C514" s="10">
        <v>2</v>
      </c>
      <c r="D514" s="251"/>
      <c r="E514" s="205"/>
      <c r="F514" s="11"/>
    </row>
    <row r="515" spans="1:7" s="7" customFormat="1" ht="15.75">
      <c r="A515" s="31">
        <f t="shared" si="15"/>
        <v>447</v>
      </c>
      <c r="B515" s="105" t="s">
        <v>136</v>
      </c>
      <c r="C515" s="10">
        <v>1</v>
      </c>
      <c r="D515" s="251"/>
      <c r="E515" s="205"/>
      <c r="F515" s="11"/>
    </row>
    <row r="516" spans="1:7" s="7" customFormat="1" ht="15.75">
      <c r="A516" s="31">
        <f t="shared" si="15"/>
        <v>448</v>
      </c>
      <c r="B516" s="27" t="s">
        <v>4</v>
      </c>
      <c r="C516" s="27">
        <f>SUM(C500:C515)</f>
        <v>18</v>
      </c>
      <c r="D516" s="252"/>
      <c r="E516" s="205"/>
    </row>
    <row r="517" spans="1:7" s="7" customFormat="1" ht="15.75">
      <c r="A517" s="158" t="s">
        <v>137</v>
      </c>
      <c r="B517" s="191"/>
      <c r="C517" s="191"/>
      <c r="D517" s="191"/>
      <c r="E517" s="191"/>
    </row>
    <row r="518" spans="1:7" s="7" customFormat="1" ht="33.75" customHeight="1">
      <c r="A518" s="31">
        <v>449</v>
      </c>
      <c r="B518" s="106" t="s">
        <v>138</v>
      </c>
      <c r="C518" s="10">
        <v>1</v>
      </c>
      <c r="D518" s="35" t="s">
        <v>139</v>
      </c>
      <c r="E518" s="192">
        <v>8</v>
      </c>
    </row>
    <row r="519" spans="1:7" s="7" customFormat="1" ht="31.5">
      <c r="A519" s="31">
        <v>450</v>
      </c>
      <c r="B519" s="106" t="s">
        <v>140</v>
      </c>
      <c r="C519" s="10">
        <v>2</v>
      </c>
      <c r="D519" s="35" t="s">
        <v>141</v>
      </c>
      <c r="E519" s="192"/>
      <c r="G519" s="11"/>
    </row>
    <row r="520" spans="1:7" s="7" customFormat="1" ht="15" customHeight="1">
      <c r="A520" s="31"/>
      <c r="B520" s="27" t="s">
        <v>4</v>
      </c>
      <c r="C520" s="27">
        <f>SUM(C518:C519)</f>
        <v>3</v>
      </c>
      <c r="D520" s="10"/>
      <c r="E520" s="192"/>
      <c r="G520" s="11"/>
    </row>
    <row r="521" spans="1:7" s="7" customFormat="1" ht="15.75">
      <c r="A521" s="163" t="s">
        <v>142</v>
      </c>
      <c r="B521" s="163"/>
      <c r="C521" s="163"/>
      <c r="D521" s="163"/>
      <c r="E521" s="163"/>
      <c r="G521" s="11"/>
    </row>
    <row r="522" spans="1:7" s="7" customFormat="1" ht="15.75" customHeight="1">
      <c r="A522" s="36">
        <v>451</v>
      </c>
      <c r="B522" s="107" t="s">
        <v>143</v>
      </c>
      <c r="C522" s="13">
        <v>1</v>
      </c>
      <c r="D522" s="238" t="s">
        <v>19</v>
      </c>
      <c r="E522" s="199">
        <v>27</v>
      </c>
      <c r="G522" s="11"/>
    </row>
    <row r="523" spans="1:7" s="7" customFormat="1" ht="15.75">
      <c r="A523" s="31">
        <v>452</v>
      </c>
      <c r="B523" s="105" t="s">
        <v>144</v>
      </c>
      <c r="C523" s="10">
        <v>2</v>
      </c>
      <c r="D523" s="239"/>
      <c r="E523" s="200"/>
      <c r="G523" s="11"/>
    </row>
    <row r="524" spans="1:7" s="7" customFormat="1" ht="15.75">
      <c r="A524" s="36">
        <f>A523+1</f>
        <v>453</v>
      </c>
      <c r="B524" s="105" t="s">
        <v>145</v>
      </c>
      <c r="C524" s="10">
        <v>1</v>
      </c>
      <c r="D524" s="239"/>
      <c r="E524" s="200"/>
      <c r="G524" s="11"/>
    </row>
    <row r="525" spans="1:7" s="7" customFormat="1" ht="15.75">
      <c r="A525" s="36">
        <f t="shared" ref="A525:A546" si="16">A524+1</f>
        <v>454</v>
      </c>
      <c r="B525" s="105" t="s">
        <v>146</v>
      </c>
      <c r="C525" s="10">
        <v>8</v>
      </c>
      <c r="D525" s="239"/>
      <c r="E525" s="200"/>
      <c r="G525" s="11"/>
    </row>
    <row r="526" spans="1:7" s="7" customFormat="1" ht="15.75">
      <c r="A526" s="36">
        <f t="shared" si="16"/>
        <v>455</v>
      </c>
      <c r="B526" s="105" t="s">
        <v>147</v>
      </c>
      <c r="C526" s="10">
        <v>2</v>
      </c>
      <c r="D526" s="239"/>
      <c r="E526" s="200"/>
      <c r="G526" s="11"/>
    </row>
    <row r="527" spans="1:7" s="7" customFormat="1" ht="15.75">
      <c r="A527" s="36">
        <f t="shared" si="16"/>
        <v>456</v>
      </c>
      <c r="B527" s="105" t="s">
        <v>148</v>
      </c>
      <c r="C527" s="10">
        <v>1</v>
      </c>
      <c r="D527" s="239"/>
      <c r="E527" s="200"/>
      <c r="G527" s="11"/>
    </row>
    <row r="528" spans="1:7" s="7" customFormat="1" ht="15.75">
      <c r="A528" s="36">
        <f t="shared" si="16"/>
        <v>457</v>
      </c>
      <c r="B528" s="105" t="s">
        <v>149</v>
      </c>
      <c r="C528" s="10">
        <v>1</v>
      </c>
      <c r="D528" s="239"/>
      <c r="E528" s="200"/>
      <c r="F528" s="28"/>
      <c r="G528" s="11"/>
    </row>
    <row r="529" spans="1:7" s="7" customFormat="1" ht="15.75">
      <c r="A529" s="36">
        <f t="shared" si="16"/>
        <v>458</v>
      </c>
      <c r="B529" s="105" t="s">
        <v>150</v>
      </c>
      <c r="C529" s="10">
        <v>1</v>
      </c>
      <c r="D529" s="239"/>
      <c r="E529" s="200"/>
      <c r="F529" s="11"/>
      <c r="G529" s="11"/>
    </row>
    <row r="530" spans="1:7" s="7" customFormat="1" ht="15.75">
      <c r="A530" s="36">
        <f t="shared" si="16"/>
        <v>459</v>
      </c>
      <c r="B530" s="105" t="s">
        <v>151</v>
      </c>
      <c r="C530" s="10">
        <v>1</v>
      </c>
      <c r="D530" s="239"/>
      <c r="E530" s="200"/>
      <c r="F530" s="11"/>
      <c r="G530" s="11"/>
    </row>
    <row r="531" spans="1:7" s="7" customFormat="1" ht="15.75">
      <c r="A531" s="36">
        <f t="shared" si="16"/>
        <v>460</v>
      </c>
      <c r="B531" s="105" t="s">
        <v>152</v>
      </c>
      <c r="C531" s="10">
        <v>1</v>
      </c>
      <c r="D531" s="239"/>
      <c r="E531" s="200"/>
      <c r="F531" s="8"/>
      <c r="G531" s="11"/>
    </row>
    <row r="532" spans="1:7" s="7" customFormat="1" ht="15.75">
      <c r="A532" s="36">
        <f t="shared" si="16"/>
        <v>461</v>
      </c>
      <c r="B532" s="105" t="s">
        <v>153</v>
      </c>
      <c r="C532" s="10">
        <v>3</v>
      </c>
      <c r="D532" s="239"/>
      <c r="E532" s="200"/>
      <c r="F532" s="8"/>
      <c r="G532" s="11"/>
    </row>
    <row r="533" spans="1:7" s="7" customFormat="1" ht="15.75">
      <c r="A533" s="36">
        <f t="shared" si="16"/>
        <v>462</v>
      </c>
      <c r="B533" s="105" t="s">
        <v>154</v>
      </c>
      <c r="C533" s="10">
        <v>1</v>
      </c>
      <c r="D533" s="239"/>
      <c r="E533" s="200"/>
      <c r="F533" s="8"/>
      <c r="G533" s="11"/>
    </row>
    <row r="534" spans="1:7" s="7" customFormat="1" ht="15.75">
      <c r="A534" s="36">
        <f t="shared" si="16"/>
        <v>463</v>
      </c>
      <c r="B534" s="105" t="s">
        <v>155</v>
      </c>
      <c r="C534" s="10">
        <v>2</v>
      </c>
      <c r="D534" s="239"/>
      <c r="E534" s="200"/>
      <c r="F534" s="8"/>
    </row>
    <row r="535" spans="1:7" s="7" customFormat="1" ht="15" customHeight="1">
      <c r="A535" s="36">
        <f t="shared" si="16"/>
        <v>464</v>
      </c>
      <c r="B535" s="105" t="s">
        <v>156</v>
      </c>
      <c r="C535" s="10">
        <v>1</v>
      </c>
      <c r="D535" s="239"/>
      <c r="E535" s="200"/>
      <c r="F535" s="8"/>
    </row>
    <row r="536" spans="1:7" s="7" customFormat="1" ht="15.75" customHeight="1">
      <c r="A536" s="36">
        <f t="shared" si="16"/>
        <v>465</v>
      </c>
      <c r="B536" s="105" t="s">
        <v>157</v>
      </c>
      <c r="C536" s="10">
        <v>1</v>
      </c>
      <c r="D536" s="239"/>
      <c r="E536" s="200"/>
      <c r="F536" s="8"/>
    </row>
    <row r="537" spans="1:7" s="7" customFormat="1" ht="15.75">
      <c r="A537" s="36">
        <f t="shared" si="16"/>
        <v>466</v>
      </c>
      <c r="B537" s="105" t="s">
        <v>158</v>
      </c>
      <c r="C537" s="10">
        <v>5</v>
      </c>
      <c r="D537" s="239"/>
      <c r="E537" s="200"/>
      <c r="F537" s="8"/>
    </row>
    <row r="538" spans="1:7" s="7" customFormat="1" ht="15.75">
      <c r="A538" s="36">
        <f t="shared" si="16"/>
        <v>467</v>
      </c>
      <c r="B538" s="105" t="s">
        <v>159</v>
      </c>
      <c r="C538" s="10">
        <v>1</v>
      </c>
      <c r="D538" s="239"/>
      <c r="E538" s="200"/>
      <c r="F538" s="8"/>
    </row>
    <row r="539" spans="1:7" s="7" customFormat="1" ht="15.75">
      <c r="A539" s="36">
        <f t="shared" si="16"/>
        <v>468</v>
      </c>
      <c r="B539" s="105" t="s">
        <v>160</v>
      </c>
      <c r="C539" s="10">
        <v>3</v>
      </c>
      <c r="D539" s="239"/>
      <c r="E539" s="200"/>
      <c r="F539" s="8"/>
    </row>
    <row r="540" spans="1:7" s="7" customFormat="1" ht="15.75">
      <c r="A540" s="36">
        <f t="shared" si="16"/>
        <v>469</v>
      </c>
      <c r="B540" s="105" t="s">
        <v>161</v>
      </c>
      <c r="C540" s="10">
        <v>1</v>
      </c>
      <c r="D540" s="239"/>
      <c r="E540" s="200"/>
      <c r="F540" s="8"/>
    </row>
    <row r="541" spans="1:7" s="7" customFormat="1" ht="15.75">
      <c r="A541" s="36">
        <f t="shared" si="16"/>
        <v>470</v>
      </c>
      <c r="B541" s="105" t="s">
        <v>162</v>
      </c>
      <c r="C541" s="10">
        <v>1</v>
      </c>
      <c r="D541" s="239"/>
      <c r="E541" s="200"/>
      <c r="F541" s="8"/>
    </row>
    <row r="542" spans="1:7" s="7" customFormat="1" ht="15.75">
      <c r="A542" s="36">
        <f t="shared" si="16"/>
        <v>471</v>
      </c>
      <c r="B542" s="105" t="s">
        <v>163</v>
      </c>
      <c r="C542" s="10">
        <v>2</v>
      </c>
      <c r="D542" s="239"/>
      <c r="E542" s="200"/>
      <c r="F542" s="8"/>
    </row>
    <row r="543" spans="1:7" s="7" customFormat="1" ht="18.75" customHeight="1">
      <c r="A543" s="36">
        <f t="shared" si="16"/>
        <v>472</v>
      </c>
      <c r="B543" s="105" t="s">
        <v>164</v>
      </c>
      <c r="C543" s="10">
        <v>4</v>
      </c>
      <c r="D543" s="239"/>
      <c r="E543" s="200"/>
      <c r="F543" s="8"/>
    </row>
    <row r="544" spans="1:7" s="7" customFormat="1" ht="15.75">
      <c r="A544" s="36">
        <f t="shared" si="16"/>
        <v>473</v>
      </c>
      <c r="B544" s="106" t="s">
        <v>165</v>
      </c>
      <c r="C544" s="10">
        <v>2</v>
      </c>
      <c r="D544" s="239"/>
      <c r="E544" s="200"/>
      <c r="F544" s="8"/>
    </row>
    <row r="545" spans="1:8" s="7" customFormat="1" ht="15.75">
      <c r="A545" s="36">
        <f t="shared" si="16"/>
        <v>474</v>
      </c>
      <c r="B545" s="106" t="s">
        <v>166</v>
      </c>
      <c r="C545" s="10">
        <v>15</v>
      </c>
      <c r="D545" s="240"/>
      <c r="E545" s="201"/>
      <c r="F545" s="8"/>
    </row>
    <row r="546" spans="1:8" s="7" customFormat="1" ht="15.75">
      <c r="A546" s="36">
        <f t="shared" si="16"/>
        <v>475</v>
      </c>
      <c r="B546" s="27" t="s">
        <v>4</v>
      </c>
      <c r="C546" s="27">
        <f>SUM(C522:C545)</f>
        <v>61</v>
      </c>
      <c r="D546" s="10"/>
      <c r="E546" s="40">
        <v>27</v>
      </c>
      <c r="F546" s="8"/>
      <c r="G546" s="28"/>
    </row>
    <row r="547" spans="1:8" s="7" customFormat="1" ht="15.75">
      <c r="A547" s="158" t="s">
        <v>46</v>
      </c>
      <c r="B547" s="158"/>
      <c r="C547" s="158"/>
      <c r="D547" s="158"/>
      <c r="E547" s="158"/>
      <c r="F547" s="8"/>
      <c r="G547" s="28"/>
      <c r="H547" s="28"/>
    </row>
    <row r="548" spans="1:8" s="7" customFormat="1" ht="37.5" customHeight="1">
      <c r="A548" s="31">
        <v>476</v>
      </c>
      <c r="B548" s="105" t="s">
        <v>167</v>
      </c>
      <c r="C548" s="10">
        <v>1</v>
      </c>
      <c r="D548" s="33" t="s">
        <v>168</v>
      </c>
      <c r="E548" s="253">
        <v>8.6</v>
      </c>
      <c r="F548" s="8"/>
      <c r="G548" s="28"/>
      <c r="H548" s="28"/>
    </row>
    <row r="549" spans="1:8" s="7" customFormat="1" ht="16.5" customHeight="1">
      <c r="A549" s="31">
        <f>A548+1</f>
        <v>477</v>
      </c>
      <c r="B549" s="105" t="s">
        <v>169</v>
      </c>
      <c r="C549" s="10">
        <v>1</v>
      </c>
      <c r="D549" s="33"/>
      <c r="E549" s="254"/>
      <c r="F549" s="8"/>
      <c r="G549" s="28"/>
      <c r="H549" s="28"/>
    </row>
    <row r="550" spans="1:8" s="7" customFormat="1" ht="15.75">
      <c r="A550" s="31">
        <f t="shared" ref="A550:A555" si="17">A549+1</f>
        <v>478</v>
      </c>
      <c r="B550" s="105" t="s">
        <v>170</v>
      </c>
      <c r="C550" s="10">
        <v>1</v>
      </c>
      <c r="D550" s="33"/>
      <c r="E550" s="254"/>
      <c r="F550" s="8"/>
      <c r="G550" s="28"/>
      <c r="H550" s="28"/>
    </row>
    <row r="551" spans="1:8" ht="15.75">
      <c r="A551" s="31">
        <f t="shared" si="17"/>
        <v>479</v>
      </c>
      <c r="B551" s="105" t="s">
        <v>171</v>
      </c>
      <c r="C551" s="10">
        <v>1</v>
      </c>
      <c r="D551" s="33"/>
      <c r="E551" s="254"/>
    </row>
    <row r="552" spans="1:8" ht="15.75">
      <c r="A552" s="31">
        <f t="shared" si="17"/>
        <v>480</v>
      </c>
      <c r="B552" s="105" t="s">
        <v>130</v>
      </c>
      <c r="C552" s="10">
        <v>1</v>
      </c>
      <c r="D552" s="33"/>
      <c r="E552" s="254"/>
    </row>
    <row r="553" spans="1:8" ht="15.75">
      <c r="A553" s="31">
        <f t="shared" si="17"/>
        <v>481</v>
      </c>
      <c r="B553" s="105" t="s">
        <v>172</v>
      </c>
      <c r="C553" s="10">
        <v>2</v>
      </c>
      <c r="D553" s="33"/>
      <c r="E553" s="254"/>
    </row>
    <row r="554" spans="1:8" ht="15.75">
      <c r="A554" s="31">
        <f t="shared" si="17"/>
        <v>482</v>
      </c>
      <c r="B554" s="105" t="s">
        <v>173</v>
      </c>
      <c r="C554" s="10">
        <v>1</v>
      </c>
      <c r="D554" s="33"/>
      <c r="E554" s="255"/>
    </row>
    <row r="555" spans="1:8" ht="15.75">
      <c r="A555" s="31">
        <f t="shared" si="17"/>
        <v>483</v>
      </c>
      <c r="B555" s="27" t="s">
        <v>4</v>
      </c>
      <c r="C555" s="27">
        <f>SUM(C548:C554)</f>
        <v>8</v>
      </c>
      <c r="D555" s="10"/>
      <c r="E555" s="40">
        <f>E548</f>
        <v>8.6</v>
      </c>
    </row>
    <row r="556" spans="1:8" ht="15.75">
      <c r="A556" s="158" t="s">
        <v>174</v>
      </c>
      <c r="B556" s="158"/>
      <c r="C556" s="158"/>
      <c r="D556" s="158"/>
      <c r="E556" s="158"/>
    </row>
    <row r="557" spans="1:8" ht="15.75" customHeight="1">
      <c r="A557" s="31">
        <v>484</v>
      </c>
      <c r="B557" s="105" t="s">
        <v>175</v>
      </c>
      <c r="C557" s="10">
        <v>1</v>
      </c>
      <c r="D557" s="10"/>
      <c r="E557" s="192">
        <v>0</v>
      </c>
    </row>
    <row r="558" spans="1:8" ht="15.75">
      <c r="A558" s="31">
        <v>485</v>
      </c>
      <c r="B558" s="105" t="s">
        <v>172</v>
      </c>
      <c r="C558" s="10">
        <v>2</v>
      </c>
      <c r="D558" s="10"/>
      <c r="E558" s="192"/>
    </row>
    <row r="559" spans="1:8" ht="15.75">
      <c r="A559" s="31"/>
      <c r="B559" s="27" t="s">
        <v>4</v>
      </c>
      <c r="C559" s="27">
        <f>SUM(C557:C558)</f>
        <v>3</v>
      </c>
      <c r="D559" s="10"/>
      <c r="E559" s="192"/>
    </row>
    <row r="560" spans="1:8" ht="15.75">
      <c r="A560" s="158" t="s">
        <v>176</v>
      </c>
      <c r="B560" s="158"/>
      <c r="C560" s="158"/>
      <c r="D560" s="158"/>
      <c r="E560" s="158"/>
    </row>
    <row r="561" spans="1:5" ht="15.75" customHeight="1">
      <c r="A561" s="31">
        <v>486</v>
      </c>
      <c r="B561" s="105" t="s">
        <v>119</v>
      </c>
      <c r="C561" s="121">
        <v>2</v>
      </c>
      <c r="D561" s="121"/>
      <c r="E561" s="196">
        <v>0</v>
      </c>
    </row>
    <row r="562" spans="1:5" ht="15.75">
      <c r="A562" s="31">
        <f>A561+1</f>
        <v>487</v>
      </c>
      <c r="B562" s="105" t="s">
        <v>177</v>
      </c>
      <c r="C562" s="121">
        <v>1</v>
      </c>
      <c r="D562" s="121"/>
      <c r="E562" s="197"/>
    </row>
    <row r="563" spans="1:5" ht="15.75">
      <c r="A563" s="31">
        <f>A562+1</f>
        <v>488</v>
      </c>
      <c r="B563" s="105" t="s">
        <v>178</v>
      </c>
      <c r="C563" s="121">
        <v>1</v>
      </c>
      <c r="D563" s="121"/>
      <c r="E563" s="197"/>
    </row>
    <row r="564" spans="1:5" ht="13.5" customHeight="1">
      <c r="A564" s="31">
        <f t="shared" ref="A564:A566" si="18">A563+1</f>
        <v>489</v>
      </c>
      <c r="B564" s="105" t="s">
        <v>179</v>
      </c>
      <c r="C564" s="121">
        <v>1</v>
      </c>
      <c r="D564" s="121"/>
      <c r="E564" s="197"/>
    </row>
    <row r="565" spans="1:5" ht="22.5" customHeight="1">
      <c r="A565" s="31">
        <f t="shared" si="18"/>
        <v>490</v>
      </c>
      <c r="B565" s="105" t="s">
        <v>130</v>
      </c>
      <c r="C565" s="121">
        <v>1</v>
      </c>
      <c r="D565" s="121"/>
      <c r="E565" s="197"/>
    </row>
    <row r="566" spans="1:5" ht="18" customHeight="1">
      <c r="A566" s="31">
        <f t="shared" si="18"/>
        <v>491</v>
      </c>
      <c r="B566" s="105" t="s">
        <v>180</v>
      </c>
      <c r="C566" s="121">
        <v>1</v>
      </c>
      <c r="D566" s="121"/>
      <c r="E566" s="197"/>
    </row>
    <row r="567" spans="1:5" ht="15.75">
      <c r="A567" s="31"/>
      <c r="B567" s="122" t="s">
        <v>4</v>
      </c>
      <c r="C567" s="122">
        <f>SUM(C561:C566)</f>
        <v>7</v>
      </c>
      <c r="D567" s="121"/>
      <c r="E567" s="198"/>
    </row>
    <row r="568" spans="1:5" ht="15.75">
      <c r="A568" s="193" t="s">
        <v>24</v>
      </c>
      <c r="B568" s="194"/>
      <c r="C568" s="194"/>
      <c r="D568" s="194"/>
      <c r="E568" s="195"/>
    </row>
    <row r="569" spans="1:5" ht="15.75" customHeight="1">
      <c r="A569" s="31">
        <v>492</v>
      </c>
      <c r="B569" s="105" t="s">
        <v>181</v>
      </c>
      <c r="C569" s="121">
        <v>1</v>
      </c>
      <c r="D569" s="187" t="s">
        <v>204</v>
      </c>
      <c r="E569" s="253">
        <v>57</v>
      </c>
    </row>
    <row r="570" spans="1:5" ht="15.75">
      <c r="A570" s="31">
        <f>A569+1</f>
        <v>493</v>
      </c>
      <c r="B570" s="105" t="s">
        <v>182</v>
      </c>
      <c r="C570" s="121">
        <v>1</v>
      </c>
      <c r="D570" s="188"/>
      <c r="E570" s="254"/>
    </row>
    <row r="571" spans="1:5" ht="15.75">
      <c r="A571" s="31">
        <f t="shared" ref="A571:A587" si="19">A570+1</f>
        <v>494</v>
      </c>
      <c r="B571" s="105" t="s">
        <v>183</v>
      </c>
      <c r="C571" s="121">
        <v>1</v>
      </c>
      <c r="D571" s="188"/>
      <c r="E571" s="254"/>
    </row>
    <row r="572" spans="1:5" ht="21.75" customHeight="1">
      <c r="A572" s="31">
        <f t="shared" si="19"/>
        <v>495</v>
      </c>
      <c r="B572" s="105" t="s">
        <v>184</v>
      </c>
      <c r="C572" s="121">
        <v>1</v>
      </c>
      <c r="D572" s="188"/>
      <c r="E572" s="254"/>
    </row>
    <row r="573" spans="1:5" ht="21.75" customHeight="1">
      <c r="A573" s="31">
        <f t="shared" si="19"/>
        <v>496</v>
      </c>
      <c r="B573" s="105" t="s">
        <v>185</v>
      </c>
      <c r="C573" s="121">
        <v>2</v>
      </c>
      <c r="D573" s="188"/>
      <c r="E573" s="254"/>
    </row>
    <row r="574" spans="1:5" ht="21.75" customHeight="1">
      <c r="A574" s="31">
        <f t="shared" si="19"/>
        <v>497</v>
      </c>
      <c r="B574" s="105" t="s">
        <v>135</v>
      </c>
      <c r="C574" s="121">
        <v>1</v>
      </c>
      <c r="D574" s="188"/>
      <c r="E574" s="254"/>
    </row>
    <row r="575" spans="1:5" ht="15.75">
      <c r="A575" s="31">
        <f t="shared" si="19"/>
        <v>498</v>
      </c>
      <c r="B575" s="105" t="s">
        <v>186</v>
      </c>
      <c r="C575" s="121">
        <v>2</v>
      </c>
      <c r="D575" s="188"/>
      <c r="E575" s="254"/>
    </row>
    <row r="576" spans="1:5" ht="15.75">
      <c r="A576" s="31">
        <f t="shared" si="19"/>
        <v>499</v>
      </c>
      <c r="B576" s="105" t="s">
        <v>187</v>
      </c>
      <c r="C576" s="121">
        <v>1</v>
      </c>
      <c r="D576" s="188"/>
      <c r="E576" s="254"/>
    </row>
    <row r="577" spans="1:10" ht="15.75">
      <c r="A577" s="31">
        <f t="shared" si="19"/>
        <v>500</v>
      </c>
      <c r="B577" s="105" t="s">
        <v>117</v>
      </c>
      <c r="C577" s="121">
        <v>2</v>
      </c>
      <c r="D577" s="188"/>
      <c r="E577" s="254"/>
    </row>
    <row r="578" spans="1:10" ht="15.75">
      <c r="A578" s="31">
        <f t="shared" si="19"/>
        <v>501</v>
      </c>
      <c r="B578" s="105" t="s">
        <v>188</v>
      </c>
      <c r="C578" s="121">
        <v>1</v>
      </c>
      <c r="D578" s="188"/>
      <c r="E578" s="254"/>
    </row>
    <row r="579" spans="1:10" ht="15.75">
      <c r="A579" s="31">
        <f t="shared" si="19"/>
        <v>502</v>
      </c>
      <c r="B579" s="105" t="s">
        <v>189</v>
      </c>
      <c r="C579" s="121">
        <v>1</v>
      </c>
      <c r="D579" s="188"/>
      <c r="E579" s="254"/>
    </row>
    <row r="580" spans="1:10" ht="15.75">
      <c r="A580" s="31">
        <f t="shared" si="19"/>
        <v>503</v>
      </c>
      <c r="B580" s="105" t="s">
        <v>190</v>
      </c>
      <c r="C580" s="121">
        <v>1</v>
      </c>
      <c r="D580" s="188"/>
      <c r="E580" s="254"/>
    </row>
    <row r="581" spans="1:10" ht="15.75">
      <c r="A581" s="31">
        <f t="shared" si="19"/>
        <v>504</v>
      </c>
      <c r="B581" s="106" t="s">
        <v>191</v>
      </c>
      <c r="C581" s="121">
        <v>1</v>
      </c>
      <c r="D581" s="188"/>
      <c r="E581" s="254"/>
    </row>
    <row r="582" spans="1:10" ht="15.75">
      <c r="A582" s="31">
        <f t="shared" si="19"/>
        <v>505</v>
      </c>
      <c r="B582" s="106" t="s">
        <v>192</v>
      </c>
      <c r="C582" s="121">
        <v>1</v>
      </c>
      <c r="D582" s="188"/>
      <c r="E582" s="254"/>
    </row>
    <row r="583" spans="1:10" ht="21.75" customHeight="1">
      <c r="A583" s="31">
        <f t="shared" si="19"/>
        <v>506</v>
      </c>
      <c r="B583" s="106" t="s">
        <v>193</v>
      </c>
      <c r="C583" s="121">
        <v>1</v>
      </c>
      <c r="D583" s="188"/>
      <c r="E583" s="254"/>
    </row>
    <row r="584" spans="1:10" ht="21.75" customHeight="1">
      <c r="A584" s="31">
        <f t="shared" si="19"/>
        <v>507</v>
      </c>
      <c r="B584" s="106" t="s">
        <v>194</v>
      </c>
      <c r="C584" s="121">
        <v>1</v>
      </c>
      <c r="D584" s="188"/>
      <c r="E584" s="254"/>
    </row>
    <row r="585" spans="1:10" ht="15.75">
      <c r="A585" s="31">
        <f t="shared" si="19"/>
        <v>508</v>
      </c>
      <c r="B585" s="106" t="s">
        <v>195</v>
      </c>
      <c r="C585" s="121">
        <v>1</v>
      </c>
      <c r="D585" s="188"/>
      <c r="E585" s="254"/>
    </row>
    <row r="586" spans="1:10" ht="15.75">
      <c r="A586" s="31">
        <f t="shared" si="19"/>
        <v>509</v>
      </c>
      <c r="B586" s="106" t="s">
        <v>196</v>
      </c>
      <c r="C586" s="121">
        <v>1</v>
      </c>
      <c r="D586" s="188"/>
      <c r="E586" s="254"/>
    </row>
    <row r="587" spans="1:10" ht="15.75">
      <c r="A587" s="31">
        <f t="shared" si="19"/>
        <v>510</v>
      </c>
      <c r="B587" s="106" t="s">
        <v>197</v>
      </c>
      <c r="C587" s="121">
        <v>1</v>
      </c>
      <c r="D587" s="188"/>
      <c r="E587" s="254"/>
    </row>
    <row r="588" spans="1:10" ht="42.75" customHeight="1">
      <c r="A588" s="31">
        <v>511</v>
      </c>
      <c r="B588" s="106" t="s">
        <v>198</v>
      </c>
      <c r="C588" s="121">
        <v>1</v>
      </c>
      <c r="D588" s="188"/>
      <c r="E588" s="254"/>
    </row>
    <row r="589" spans="1:10" ht="15.75">
      <c r="A589" s="31">
        <v>512</v>
      </c>
      <c r="B589" s="106" t="s">
        <v>199</v>
      </c>
      <c r="C589" s="121">
        <v>1</v>
      </c>
      <c r="D589" s="188"/>
      <c r="E589" s="254"/>
    </row>
    <row r="590" spans="1:10" ht="15.75">
      <c r="A590" s="31">
        <v>513</v>
      </c>
      <c r="B590" s="106" t="s">
        <v>200</v>
      </c>
      <c r="C590" s="121">
        <v>1</v>
      </c>
      <c r="D590" s="189"/>
      <c r="E590" s="255"/>
    </row>
    <row r="591" spans="1:10" s="7" customFormat="1" ht="15.75">
      <c r="A591" s="31"/>
      <c r="B591" s="27" t="s">
        <v>4</v>
      </c>
      <c r="C591" s="27">
        <f>SUM(C569:C590)</f>
        <v>25</v>
      </c>
      <c r="D591" s="10"/>
      <c r="E591" s="87">
        <v>7.2</v>
      </c>
      <c r="F591" s="6"/>
      <c r="G591" s="6"/>
      <c r="H591" s="6"/>
      <c r="I591" s="6"/>
      <c r="J591" s="6"/>
    </row>
    <row r="592" spans="1:10" ht="15.75">
      <c r="A592" s="158" t="s">
        <v>201</v>
      </c>
      <c r="B592" s="158"/>
      <c r="C592" s="158"/>
      <c r="D592" s="158"/>
      <c r="E592" s="158"/>
    </row>
    <row r="593" spans="1:6" ht="31.5" customHeight="1">
      <c r="A593" s="31">
        <v>514</v>
      </c>
      <c r="B593" s="109" t="s">
        <v>203</v>
      </c>
      <c r="C593" s="10">
        <v>14</v>
      </c>
      <c r="D593" s="33" t="s">
        <v>202</v>
      </c>
      <c r="E593" s="39">
        <v>31.1</v>
      </c>
    </row>
    <row r="594" spans="1:6" ht="15.75">
      <c r="A594" s="31"/>
      <c r="B594" s="10" t="s">
        <v>4</v>
      </c>
      <c r="C594" s="10">
        <f>SUM(C593:C593)</f>
        <v>14</v>
      </c>
      <c r="D594" s="10"/>
      <c r="E594" s="39"/>
    </row>
    <row r="595" spans="1:6" ht="15.75">
      <c r="A595" s="257" t="s">
        <v>5</v>
      </c>
      <c r="B595" s="257"/>
      <c r="C595" s="27">
        <v>149</v>
      </c>
      <c r="D595" s="34"/>
      <c r="E595" s="55">
        <v>68</v>
      </c>
    </row>
    <row r="596" spans="1:6" ht="33.75" customHeight="1">
      <c r="A596" s="186" t="s">
        <v>249</v>
      </c>
      <c r="B596" s="186"/>
      <c r="C596" s="186"/>
      <c r="D596" s="186"/>
      <c r="E596" s="186"/>
    </row>
    <row r="597" spans="1:6" ht="15.75">
      <c r="A597" s="163" t="s">
        <v>142</v>
      </c>
      <c r="B597" s="163"/>
      <c r="C597" s="163"/>
      <c r="D597" s="163"/>
      <c r="E597" s="163"/>
    </row>
    <row r="598" spans="1:6" ht="31.5" customHeight="1">
      <c r="A598" s="13">
        <v>515</v>
      </c>
      <c r="B598" s="110" t="s">
        <v>303</v>
      </c>
      <c r="C598" s="13">
        <v>1</v>
      </c>
      <c r="D598" s="248" t="s">
        <v>19</v>
      </c>
      <c r="E598" s="32"/>
      <c r="F598" s="44"/>
    </row>
    <row r="599" spans="1:6" ht="15.75">
      <c r="A599" s="13">
        <f>A598+1</f>
        <v>516</v>
      </c>
      <c r="B599" s="111" t="s">
        <v>304</v>
      </c>
      <c r="C599" s="53">
        <v>1</v>
      </c>
      <c r="D599" s="249"/>
      <c r="E599" s="32"/>
      <c r="F599" s="44"/>
    </row>
    <row r="600" spans="1:6" ht="15.75">
      <c r="A600" s="13">
        <f t="shared" ref="A600:A634" si="20">A599+1</f>
        <v>517</v>
      </c>
      <c r="B600" s="111" t="s">
        <v>305</v>
      </c>
      <c r="C600" s="13">
        <v>1</v>
      </c>
      <c r="D600" s="249"/>
      <c r="E600" s="32"/>
      <c r="F600" s="44"/>
    </row>
    <row r="601" spans="1:6" ht="15.75">
      <c r="A601" s="13">
        <f t="shared" si="20"/>
        <v>518</v>
      </c>
      <c r="B601" s="111" t="s">
        <v>306</v>
      </c>
      <c r="C601" s="13">
        <v>1</v>
      </c>
      <c r="D601" s="249"/>
      <c r="E601" s="32"/>
      <c r="F601" s="44"/>
    </row>
    <row r="602" spans="1:6" ht="15.75">
      <c r="A602" s="13">
        <f t="shared" si="20"/>
        <v>519</v>
      </c>
      <c r="B602" s="111" t="s">
        <v>307</v>
      </c>
      <c r="C602" s="13">
        <v>1</v>
      </c>
      <c r="D602" s="249"/>
      <c r="E602" s="32"/>
      <c r="F602" s="44"/>
    </row>
    <row r="603" spans="1:6" ht="15.75">
      <c r="A603" s="13">
        <f t="shared" si="20"/>
        <v>520</v>
      </c>
      <c r="B603" s="111" t="s">
        <v>308</v>
      </c>
      <c r="C603" s="13">
        <v>1</v>
      </c>
      <c r="D603" s="249"/>
      <c r="E603" s="32"/>
      <c r="F603" s="44"/>
    </row>
    <row r="604" spans="1:6" ht="15.75">
      <c r="A604" s="13">
        <f t="shared" si="20"/>
        <v>521</v>
      </c>
      <c r="B604" s="111" t="s">
        <v>309</v>
      </c>
      <c r="C604" s="13">
        <v>1</v>
      </c>
      <c r="D604" s="249"/>
      <c r="E604" s="32"/>
      <c r="F604" s="44"/>
    </row>
    <row r="605" spans="1:6" ht="15.75">
      <c r="A605" s="13">
        <f t="shared" si="20"/>
        <v>522</v>
      </c>
      <c r="B605" s="111" t="s">
        <v>310</v>
      </c>
      <c r="C605" s="13">
        <v>1</v>
      </c>
      <c r="D605" s="249"/>
      <c r="E605" s="32"/>
      <c r="F605" s="44"/>
    </row>
    <row r="606" spans="1:6" ht="15.75">
      <c r="A606" s="13">
        <f t="shared" si="20"/>
        <v>523</v>
      </c>
      <c r="B606" s="111" t="s">
        <v>311</v>
      </c>
      <c r="C606" s="53">
        <v>2</v>
      </c>
      <c r="D606" s="249"/>
      <c r="E606" s="30"/>
      <c r="F606" s="41"/>
    </row>
    <row r="607" spans="1:6" ht="15.75">
      <c r="A607" s="13">
        <f t="shared" si="20"/>
        <v>524</v>
      </c>
      <c r="B607" s="111" t="s">
        <v>312</v>
      </c>
      <c r="C607" s="70">
        <v>1</v>
      </c>
      <c r="D607" s="249"/>
      <c r="E607" s="30"/>
      <c r="F607" s="41"/>
    </row>
    <row r="608" spans="1:6" ht="15.75">
      <c r="A608" s="13">
        <f t="shared" si="20"/>
        <v>525</v>
      </c>
      <c r="B608" s="111" t="s">
        <v>313</v>
      </c>
      <c r="C608" s="70">
        <v>1</v>
      </c>
      <c r="D608" s="249"/>
      <c r="E608" s="30"/>
      <c r="F608" s="41"/>
    </row>
    <row r="609" spans="1:6" ht="15.75">
      <c r="A609" s="13">
        <f t="shared" si="20"/>
        <v>526</v>
      </c>
      <c r="B609" s="111" t="s">
        <v>314</v>
      </c>
      <c r="C609" s="70">
        <v>1</v>
      </c>
      <c r="D609" s="249"/>
      <c r="E609" s="30"/>
      <c r="F609" s="41"/>
    </row>
    <row r="610" spans="1:6" ht="15.75">
      <c r="A610" s="13">
        <f t="shared" si="20"/>
        <v>527</v>
      </c>
      <c r="B610" s="111" t="s">
        <v>315</v>
      </c>
      <c r="C610" s="70">
        <v>24</v>
      </c>
      <c r="D610" s="249"/>
      <c r="E610" s="30"/>
      <c r="F610" s="41"/>
    </row>
    <row r="611" spans="1:6" ht="15.75">
      <c r="A611" s="13">
        <f t="shared" si="20"/>
        <v>528</v>
      </c>
      <c r="B611" s="111" t="s">
        <v>316</v>
      </c>
      <c r="C611" s="70">
        <v>1</v>
      </c>
      <c r="D611" s="249"/>
      <c r="E611" s="30"/>
      <c r="F611" s="41"/>
    </row>
    <row r="612" spans="1:6" ht="15.75">
      <c r="A612" s="13">
        <f t="shared" si="20"/>
        <v>529</v>
      </c>
      <c r="B612" s="111" t="s">
        <v>317</v>
      </c>
      <c r="C612" s="70">
        <v>1</v>
      </c>
      <c r="D612" s="249"/>
      <c r="E612" s="30"/>
      <c r="F612" s="41"/>
    </row>
    <row r="613" spans="1:6" ht="15.75">
      <c r="A613" s="13">
        <f t="shared" si="20"/>
        <v>530</v>
      </c>
      <c r="B613" s="111" t="s">
        <v>318</v>
      </c>
      <c r="C613" s="70">
        <v>1</v>
      </c>
      <c r="D613" s="249"/>
      <c r="E613" s="30"/>
      <c r="F613" s="41"/>
    </row>
    <row r="614" spans="1:6" ht="15.75">
      <c r="A614" s="13">
        <f t="shared" si="20"/>
        <v>531</v>
      </c>
      <c r="B614" s="111" t="s">
        <v>319</v>
      </c>
      <c r="C614" s="70">
        <v>1</v>
      </c>
      <c r="D614" s="249"/>
      <c r="E614" s="30"/>
      <c r="F614" s="41"/>
    </row>
    <row r="615" spans="1:6" ht="15.75">
      <c r="A615" s="13">
        <f t="shared" si="20"/>
        <v>532</v>
      </c>
      <c r="B615" s="111" t="s">
        <v>320</v>
      </c>
      <c r="C615" s="70">
        <v>1</v>
      </c>
      <c r="D615" s="249"/>
      <c r="E615" s="30"/>
      <c r="F615" s="41"/>
    </row>
    <row r="616" spans="1:6" ht="15.75">
      <c r="A616" s="13">
        <f t="shared" si="20"/>
        <v>533</v>
      </c>
      <c r="B616" s="111" t="s">
        <v>321</v>
      </c>
      <c r="C616" s="70">
        <v>1</v>
      </c>
      <c r="D616" s="249"/>
      <c r="E616" s="30"/>
      <c r="F616" s="41"/>
    </row>
    <row r="617" spans="1:6" ht="15.75">
      <c r="A617" s="13">
        <f t="shared" si="20"/>
        <v>534</v>
      </c>
      <c r="B617" s="111" t="s">
        <v>322</v>
      </c>
      <c r="C617" s="70">
        <v>1</v>
      </c>
      <c r="D617" s="249"/>
      <c r="E617" s="30"/>
      <c r="F617" s="41"/>
    </row>
    <row r="618" spans="1:6" ht="15.75">
      <c r="A618" s="13">
        <f t="shared" si="20"/>
        <v>535</v>
      </c>
      <c r="B618" s="111" t="s">
        <v>323</v>
      </c>
      <c r="C618" s="70">
        <v>6</v>
      </c>
      <c r="D618" s="249"/>
      <c r="E618" s="30"/>
      <c r="F618" s="41"/>
    </row>
    <row r="619" spans="1:6" ht="15.75">
      <c r="A619" s="13">
        <f t="shared" si="20"/>
        <v>536</v>
      </c>
      <c r="B619" s="111" t="s">
        <v>324</v>
      </c>
      <c r="C619" s="70">
        <v>1</v>
      </c>
      <c r="D619" s="249"/>
      <c r="E619" s="30"/>
      <c r="F619" s="41"/>
    </row>
    <row r="620" spans="1:6" ht="15.75">
      <c r="A620" s="13">
        <f t="shared" si="20"/>
        <v>537</v>
      </c>
      <c r="B620" s="111" t="s">
        <v>325</v>
      </c>
      <c r="C620" s="70">
        <v>4</v>
      </c>
      <c r="D620" s="249"/>
      <c r="E620" s="30"/>
      <c r="F620" s="41"/>
    </row>
    <row r="621" spans="1:6" ht="15.75">
      <c r="A621" s="13">
        <f t="shared" si="20"/>
        <v>538</v>
      </c>
      <c r="B621" s="111" t="s">
        <v>326</v>
      </c>
      <c r="C621" s="70">
        <v>2</v>
      </c>
      <c r="D621" s="249"/>
      <c r="E621" s="30"/>
      <c r="F621" s="41"/>
    </row>
    <row r="622" spans="1:6" ht="15.75">
      <c r="A622" s="13">
        <f t="shared" si="20"/>
        <v>539</v>
      </c>
      <c r="B622" s="111" t="s">
        <v>327</v>
      </c>
      <c r="C622" s="70">
        <v>2</v>
      </c>
      <c r="D622" s="249"/>
      <c r="E622" s="30"/>
      <c r="F622" s="41"/>
    </row>
    <row r="623" spans="1:6" ht="15.75">
      <c r="A623" s="13">
        <f t="shared" si="20"/>
        <v>540</v>
      </c>
      <c r="B623" s="111" t="s">
        <v>328</v>
      </c>
      <c r="C623" s="70">
        <v>5</v>
      </c>
      <c r="D623" s="249"/>
      <c r="E623" s="30"/>
      <c r="F623" s="41"/>
    </row>
    <row r="624" spans="1:6" ht="15.75">
      <c r="A624" s="13">
        <f t="shared" si="20"/>
        <v>541</v>
      </c>
      <c r="B624" s="111" t="s">
        <v>329</v>
      </c>
      <c r="C624" s="70">
        <v>5</v>
      </c>
      <c r="D624" s="249"/>
      <c r="E624" s="30"/>
      <c r="F624" s="41"/>
    </row>
    <row r="625" spans="1:6" ht="15.75">
      <c r="A625" s="13">
        <f t="shared" si="20"/>
        <v>542</v>
      </c>
      <c r="B625" s="111" t="s">
        <v>330</v>
      </c>
      <c r="C625" s="70">
        <v>1</v>
      </c>
      <c r="D625" s="249"/>
      <c r="E625" s="30"/>
      <c r="F625" s="41"/>
    </row>
    <row r="626" spans="1:6" ht="15.75">
      <c r="A626" s="13">
        <f t="shared" si="20"/>
        <v>543</v>
      </c>
      <c r="B626" s="111" t="s">
        <v>331</v>
      </c>
      <c r="C626" s="70">
        <v>1</v>
      </c>
      <c r="D626" s="249"/>
      <c r="E626" s="30"/>
      <c r="F626" s="41"/>
    </row>
    <row r="627" spans="1:6" ht="15.75">
      <c r="A627" s="13">
        <f t="shared" si="20"/>
        <v>544</v>
      </c>
      <c r="B627" s="111" t="s">
        <v>332</v>
      </c>
      <c r="C627" s="70">
        <v>1</v>
      </c>
      <c r="D627" s="249"/>
      <c r="E627" s="30"/>
      <c r="F627" s="41"/>
    </row>
    <row r="628" spans="1:6" ht="15.75">
      <c r="A628" s="13">
        <f t="shared" si="20"/>
        <v>545</v>
      </c>
      <c r="B628" s="111" t="s">
        <v>333</v>
      </c>
      <c r="C628" s="70">
        <v>1</v>
      </c>
      <c r="D628" s="249"/>
      <c r="E628" s="30"/>
      <c r="F628" s="41"/>
    </row>
    <row r="629" spans="1:6" ht="15.75">
      <c r="A629" s="13">
        <f t="shared" si="20"/>
        <v>546</v>
      </c>
      <c r="B629" s="111" t="s">
        <v>334</v>
      </c>
      <c r="C629" s="13">
        <v>1</v>
      </c>
      <c r="D629" s="249"/>
      <c r="E629" s="32"/>
      <c r="F629" s="44"/>
    </row>
    <row r="630" spans="1:6" ht="15.75">
      <c r="A630" s="13">
        <f t="shared" si="20"/>
        <v>547</v>
      </c>
      <c r="B630" s="111" t="s">
        <v>335</v>
      </c>
      <c r="C630" s="13">
        <v>1</v>
      </c>
      <c r="D630" s="249"/>
      <c r="E630" s="32"/>
      <c r="F630" s="44"/>
    </row>
    <row r="631" spans="1:6" ht="15.75">
      <c r="A631" s="13">
        <f t="shared" si="20"/>
        <v>548</v>
      </c>
      <c r="B631" s="111" t="s">
        <v>336</v>
      </c>
      <c r="C631" s="13">
        <v>1</v>
      </c>
      <c r="D631" s="249"/>
      <c r="E631" s="32"/>
      <c r="F631" s="44"/>
    </row>
    <row r="632" spans="1:6" ht="15.75">
      <c r="A632" s="13">
        <f t="shared" si="20"/>
        <v>549</v>
      </c>
      <c r="B632" s="111" t="s">
        <v>337</v>
      </c>
      <c r="C632" s="53">
        <v>1</v>
      </c>
      <c r="D632" s="249"/>
      <c r="E632" s="30"/>
      <c r="F632" s="45"/>
    </row>
    <row r="633" spans="1:6" ht="15.75">
      <c r="A633" s="13">
        <f t="shared" si="20"/>
        <v>550</v>
      </c>
      <c r="B633" s="111" t="s">
        <v>338</v>
      </c>
      <c r="C633" s="53">
        <v>1</v>
      </c>
      <c r="D633" s="249"/>
      <c r="E633" s="30"/>
      <c r="F633" s="45"/>
    </row>
    <row r="634" spans="1:6" ht="15.75">
      <c r="A634" s="13">
        <f t="shared" si="20"/>
        <v>551</v>
      </c>
      <c r="B634" s="111" t="s">
        <v>339</v>
      </c>
      <c r="C634" s="53">
        <v>1</v>
      </c>
      <c r="D634" s="250"/>
      <c r="E634" s="30"/>
      <c r="F634" s="45"/>
    </row>
    <row r="635" spans="1:6" ht="15.75">
      <c r="A635" s="70"/>
      <c r="B635" s="78" t="s">
        <v>4</v>
      </c>
      <c r="C635" s="130">
        <f>C634+C633+C632+C631+C630+C629+C628+C627+C626+C625+C624+C623+C622+C621+C620+C619+C618+C617+C616+C615+C614+C613+C612+C611+C610+C609+C608+C606+C605+C604+C603+C602+C601+C600+C599+C598</f>
        <v>78</v>
      </c>
      <c r="D635" s="119"/>
      <c r="E635" s="131">
        <v>33.299999999999997</v>
      </c>
    </row>
    <row r="636" spans="1:6" ht="15.75">
      <c r="A636" s="70"/>
      <c r="B636" s="207" t="s">
        <v>403</v>
      </c>
      <c r="C636" s="212"/>
      <c r="D636" s="212"/>
      <c r="E636" s="212"/>
    </row>
    <row r="637" spans="1:6" ht="31.5" customHeight="1">
      <c r="A637" s="123">
        <v>552</v>
      </c>
      <c r="B637" s="111" t="s">
        <v>340</v>
      </c>
      <c r="C637" s="70">
        <v>1</v>
      </c>
      <c r="D637" s="151" t="s">
        <v>380</v>
      </c>
      <c r="E637" s="30"/>
      <c r="F637" s="45"/>
    </row>
    <row r="638" spans="1:6" ht="15.75">
      <c r="A638" s="123">
        <f>A637+1</f>
        <v>553</v>
      </c>
      <c r="B638" s="111" t="s">
        <v>341</v>
      </c>
      <c r="C638" s="70">
        <v>2</v>
      </c>
      <c r="D638" s="152"/>
      <c r="E638" s="30"/>
      <c r="F638" s="45"/>
    </row>
    <row r="639" spans="1:6" ht="15.75">
      <c r="A639" s="123">
        <f t="shared" ref="A639:A653" si="21">A638+1</f>
        <v>554</v>
      </c>
      <c r="B639" s="111" t="s">
        <v>342</v>
      </c>
      <c r="C639" s="70">
        <v>1</v>
      </c>
      <c r="D639" s="152"/>
      <c r="E639" s="30"/>
      <c r="F639" s="45"/>
    </row>
    <row r="640" spans="1:6" ht="15.75">
      <c r="A640" s="123">
        <f t="shared" si="21"/>
        <v>555</v>
      </c>
      <c r="B640" s="111" t="s">
        <v>343</v>
      </c>
      <c r="C640" s="70">
        <v>1</v>
      </c>
      <c r="D640" s="152"/>
      <c r="E640" s="30"/>
      <c r="F640" s="45"/>
    </row>
    <row r="641" spans="1:6" ht="15.75">
      <c r="A641" s="123">
        <f t="shared" si="21"/>
        <v>556</v>
      </c>
      <c r="B641" s="111" t="s">
        <v>344</v>
      </c>
      <c r="C641" s="70">
        <v>1</v>
      </c>
      <c r="D641" s="152"/>
      <c r="E641" s="30"/>
      <c r="F641" s="45"/>
    </row>
    <row r="642" spans="1:6" ht="15.75">
      <c r="A642" s="123">
        <f t="shared" si="21"/>
        <v>557</v>
      </c>
      <c r="B642" s="111" t="s">
        <v>404</v>
      </c>
      <c r="C642" s="70">
        <v>1</v>
      </c>
      <c r="D642" s="152"/>
      <c r="E642" s="30"/>
      <c r="F642" s="45"/>
    </row>
    <row r="643" spans="1:6" ht="15.75">
      <c r="A643" s="123">
        <f t="shared" si="21"/>
        <v>558</v>
      </c>
      <c r="B643" s="111" t="s">
        <v>345</v>
      </c>
      <c r="C643" s="70">
        <v>1</v>
      </c>
      <c r="D643" s="152"/>
      <c r="E643" s="30"/>
      <c r="F643" s="45"/>
    </row>
    <row r="644" spans="1:6" ht="15.75">
      <c r="A644" s="123">
        <f t="shared" si="21"/>
        <v>559</v>
      </c>
      <c r="B644" s="111" t="s">
        <v>346</v>
      </c>
      <c r="C644" s="70">
        <v>1</v>
      </c>
      <c r="D644" s="152"/>
      <c r="E644" s="30"/>
      <c r="F644" s="45"/>
    </row>
    <row r="645" spans="1:6" ht="15.75">
      <c r="A645" s="123">
        <f t="shared" si="21"/>
        <v>560</v>
      </c>
      <c r="B645" s="111" t="s">
        <v>347</v>
      </c>
      <c r="C645" s="70">
        <v>1</v>
      </c>
      <c r="D645" s="152"/>
      <c r="E645" s="30"/>
      <c r="F645" s="45"/>
    </row>
    <row r="646" spans="1:6" ht="15.75">
      <c r="A646" s="123">
        <f t="shared" si="21"/>
        <v>561</v>
      </c>
      <c r="B646" s="111" t="s">
        <v>348</v>
      </c>
      <c r="C646" s="70">
        <v>1</v>
      </c>
      <c r="D646" s="152"/>
      <c r="E646" s="30"/>
      <c r="F646" s="45"/>
    </row>
    <row r="647" spans="1:6" ht="15.75">
      <c r="A647" s="123">
        <f t="shared" si="21"/>
        <v>562</v>
      </c>
      <c r="B647" s="111" t="s">
        <v>349</v>
      </c>
      <c r="C647" s="70">
        <v>1</v>
      </c>
      <c r="D647" s="152"/>
      <c r="E647" s="30"/>
      <c r="F647" s="45"/>
    </row>
    <row r="648" spans="1:6" ht="15.75">
      <c r="A648" s="123">
        <f t="shared" si="21"/>
        <v>563</v>
      </c>
      <c r="B648" s="111" t="s">
        <v>350</v>
      </c>
      <c r="C648" s="70">
        <v>1</v>
      </c>
      <c r="D648" s="152"/>
      <c r="E648" s="30"/>
      <c r="F648" s="45"/>
    </row>
    <row r="649" spans="1:6" ht="15.75">
      <c r="A649" s="123">
        <f t="shared" si="21"/>
        <v>564</v>
      </c>
      <c r="B649" s="111" t="s">
        <v>351</v>
      </c>
      <c r="C649" s="70">
        <v>1</v>
      </c>
      <c r="D649" s="152"/>
      <c r="E649" s="30"/>
      <c r="F649" s="45"/>
    </row>
    <row r="650" spans="1:6" ht="15.75">
      <c r="A650" s="123">
        <f t="shared" si="21"/>
        <v>565</v>
      </c>
      <c r="B650" s="111" t="s">
        <v>352</v>
      </c>
      <c r="C650" s="70">
        <v>1</v>
      </c>
      <c r="D650" s="152"/>
      <c r="E650" s="30"/>
      <c r="F650" s="45"/>
    </row>
    <row r="651" spans="1:6" ht="15.75">
      <c r="A651" s="123">
        <f t="shared" si="21"/>
        <v>566</v>
      </c>
      <c r="B651" s="111" t="s">
        <v>353</v>
      </c>
      <c r="C651" s="70">
        <v>1</v>
      </c>
      <c r="D651" s="152"/>
      <c r="E651" s="30"/>
      <c r="F651" s="45"/>
    </row>
    <row r="652" spans="1:6" ht="15.75">
      <c r="A652" s="123">
        <f t="shared" si="21"/>
        <v>567</v>
      </c>
      <c r="B652" s="111" t="s">
        <v>354</v>
      </c>
      <c r="C652" s="70">
        <v>1</v>
      </c>
      <c r="D652" s="152"/>
      <c r="E652" s="30"/>
      <c r="F652" s="45"/>
    </row>
    <row r="653" spans="1:6" ht="15.75">
      <c r="A653" s="123">
        <f t="shared" si="21"/>
        <v>568</v>
      </c>
      <c r="B653" s="112" t="s">
        <v>4</v>
      </c>
      <c r="C653" s="46">
        <f>C652+C651+C650+C649+C648+C647+C646+C645+C644+C643+C642+C641+C640+C639+C638+C637</f>
        <v>17</v>
      </c>
      <c r="D653" s="153"/>
      <c r="E653" s="88">
        <v>27</v>
      </c>
      <c r="F653" s="51"/>
    </row>
    <row r="654" spans="1:6" ht="15.75" customHeight="1">
      <c r="A654" s="190" t="s">
        <v>405</v>
      </c>
      <c r="B654" s="190"/>
      <c r="C654" s="190"/>
      <c r="D654" s="190"/>
      <c r="E654" s="190"/>
    </row>
    <row r="655" spans="1:6" ht="33" customHeight="1">
      <c r="A655" s="70">
        <v>569</v>
      </c>
      <c r="B655" s="74" t="s">
        <v>406</v>
      </c>
      <c r="C655" s="70">
        <v>2</v>
      </c>
      <c r="D655" s="23" t="s">
        <v>381</v>
      </c>
      <c r="E655" s="30">
        <v>33.333333333333336</v>
      </c>
    </row>
    <row r="656" spans="1:6" ht="15.75">
      <c r="A656" s="70"/>
      <c r="B656" s="112" t="s">
        <v>4</v>
      </c>
      <c r="C656" s="46">
        <v>2</v>
      </c>
      <c r="D656" s="23"/>
      <c r="E656" s="54">
        <v>33.299999999999997</v>
      </c>
    </row>
    <row r="657" spans="1:5" ht="15.75">
      <c r="A657" s="256" t="s">
        <v>407</v>
      </c>
      <c r="B657" s="256"/>
      <c r="C657" s="256"/>
      <c r="D657" s="256"/>
      <c r="E657" s="256"/>
    </row>
    <row r="658" spans="1:5" ht="15.75">
      <c r="A658" s="70">
        <v>570</v>
      </c>
      <c r="B658" s="74" t="s">
        <v>355</v>
      </c>
      <c r="C658" s="70">
        <v>1</v>
      </c>
      <c r="D658" s="70"/>
      <c r="E658" s="30"/>
    </row>
    <row r="659" spans="1:5" ht="15.75">
      <c r="A659" s="70">
        <f>A658+1</f>
        <v>571</v>
      </c>
      <c r="B659" s="74" t="s">
        <v>356</v>
      </c>
      <c r="C659" s="70">
        <v>1</v>
      </c>
      <c r="D659" s="70"/>
      <c r="E659" s="30"/>
    </row>
    <row r="660" spans="1:5" ht="15.75">
      <c r="A660" s="123">
        <f t="shared" ref="A660:A671" si="22">A659+1</f>
        <v>572</v>
      </c>
      <c r="B660" s="74" t="s">
        <v>357</v>
      </c>
      <c r="C660" s="70">
        <v>1</v>
      </c>
      <c r="D660" s="70"/>
      <c r="E660" s="30"/>
    </row>
    <row r="661" spans="1:5" ht="15.75">
      <c r="A661" s="123">
        <f t="shared" si="22"/>
        <v>573</v>
      </c>
      <c r="B661" s="74" t="s">
        <v>358</v>
      </c>
      <c r="C661" s="70">
        <v>1</v>
      </c>
      <c r="D661" s="70"/>
      <c r="E661" s="30"/>
    </row>
    <row r="662" spans="1:5" ht="15.75">
      <c r="A662" s="123">
        <f t="shared" si="22"/>
        <v>574</v>
      </c>
      <c r="B662" s="74" t="s">
        <v>359</v>
      </c>
      <c r="C662" s="70">
        <v>1</v>
      </c>
      <c r="D662" s="70"/>
      <c r="E662" s="30"/>
    </row>
    <row r="663" spans="1:5" ht="15.75">
      <c r="A663" s="123">
        <f t="shared" si="22"/>
        <v>575</v>
      </c>
      <c r="B663" s="74" t="s">
        <v>360</v>
      </c>
      <c r="C663" s="70">
        <v>1</v>
      </c>
      <c r="D663" s="70"/>
      <c r="E663" s="30"/>
    </row>
    <row r="664" spans="1:5" ht="15.75">
      <c r="A664" s="123">
        <f t="shared" si="22"/>
        <v>576</v>
      </c>
      <c r="B664" s="74" t="s">
        <v>361</v>
      </c>
      <c r="C664" s="70">
        <v>1</v>
      </c>
      <c r="D664" s="70"/>
      <c r="E664" s="30"/>
    </row>
    <row r="665" spans="1:5" ht="15.75">
      <c r="A665" s="123">
        <f t="shared" si="22"/>
        <v>577</v>
      </c>
      <c r="B665" s="74" t="s">
        <v>362</v>
      </c>
      <c r="C665" s="70">
        <v>1</v>
      </c>
      <c r="D665" s="70"/>
      <c r="E665" s="30"/>
    </row>
    <row r="666" spans="1:5" ht="15.75">
      <c r="A666" s="123">
        <f t="shared" si="22"/>
        <v>578</v>
      </c>
      <c r="B666" s="74" t="s">
        <v>363</v>
      </c>
      <c r="C666" s="70">
        <v>1</v>
      </c>
      <c r="D666" s="70"/>
      <c r="E666" s="30"/>
    </row>
    <row r="667" spans="1:5" ht="15.75">
      <c r="A667" s="123">
        <f t="shared" si="22"/>
        <v>579</v>
      </c>
      <c r="B667" s="74" t="s">
        <v>364</v>
      </c>
      <c r="C667" s="70">
        <v>1</v>
      </c>
      <c r="D667" s="70"/>
      <c r="E667" s="30"/>
    </row>
    <row r="668" spans="1:5" ht="15.75">
      <c r="A668" s="123">
        <f t="shared" si="22"/>
        <v>580</v>
      </c>
      <c r="B668" s="74" t="s">
        <v>365</v>
      </c>
      <c r="C668" s="70">
        <v>1</v>
      </c>
      <c r="D668" s="70"/>
      <c r="E668" s="30"/>
    </row>
    <row r="669" spans="1:5" ht="15.75">
      <c r="A669" s="123">
        <f t="shared" si="22"/>
        <v>581</v>
      </c>
      <c r="B669" s="74" t="s">
        <v>366</v>
      </c>
      <c r="C669" s="70">
        <v>1</v>
      </c>
      <c r="D669" s="70"/>
      <c r="E669" s="30"/>
    </row>
    <row r="670" spans="1:5" ht="15.75">
      <c r="A670" s="123">
        <f t="shared" si="22"/>
        <v>582</v>
      </c>
      <c r="B670" s="74" t="s">
        <v>367</v>
      </c>
      <c r="C670" s="70">
        <v>1</v>
      </c>
      <c r="D670" s="70"/>
      <c r="E670" s="30"/>
    </row>
    <row r="671" spans="1:5" ht="15.75">
      <c r="A671" s="123">
        <f t="shared" si="22"/>
        <v>583</v>
      </c>
      <c r="B671" s="74" t="s">
        <v>4</v>
      </c>
      <c r="C671" s="46">
        <f>C670+C669+C668+C667+C666+C665+C664+C663+C662+C661+C660+C659+C658</f>
        <v>13</v>
      </c>
      <c r="D671" s="70"/>
      <c r="E671" s="46">
        <v>42</v>
      </c>
    </row>
    <row r="672" spans="1:5" ht="15.75">
      <c r="A672" s="244" t="s">
        <v>24</v>
      </c>
      <c r="B672" s="244"/>
      <c r="C672" s="244"/>
      <c r="D672" s="244"/>
      <c r="E672" s="244"/>
    </row>
    <row r="673" spans="1:5" ht="21.75" customHeight="1">
      <c r="A673" s="46">
        <v>584</v>
      </c>
      <c r="B673" s="75" t="s">
        <v>368</v>
      </c>
      <c r="C673" s="61">
        <v>1</v>
      </c>
      <c r="D673" s="245" t="s">
        <v>573</v>
      </c>
      <c r="E673" s="30"/>
    </row>
    <row r="674" spans="1:5" ht="16.5" customHeight="1">
      <c r="A674" s="123">
        <f>A673+1</f>
        <v>585</v>
      </c>
      <c r="B674" s="75" t="s">
        <v>369</v>
      </c>
      <c r="C674" s="61">
        <v>1</v>
      </c>
      <c r="D674" s="246"/>
      <c r="E674" s="30"/>
    </row>
    <row r="675" spans="1:5" ht="17.25" customHeight="1">
      <c r="A675" s="123">
        <f t="shared" ref="A675:A685" si="23">A674+1</f>
        <v>586</v>
      </c>
      <c r="B675" s="75" t="s">
        <v>370</v>
      </c>
      <c r="C675" s="61">
        <v>1</v>
      </c>
      <c r="D675" s="246"/>
      <c r="E675" s="30"/>
    </row>
    <row r="676" spans="1:5" ht="21.75" customHeight="1">
      <c r="A676" s="123">
        <f t="shared" si="23"/>
        <v>587</v>
      </c>
      <c r="B676" s="75" t="s">
        <v>371</v>
      </c>
      <c r="C676" s="61">
        <v>1</v>
      </c>
      <c r="D676" s="246"/>
      <c r="E676" s="30"/>
    </row>
    <row r="677" spans="1:5" ht="21" customHeight="1">
      <c r="A677" s="123">
        <f t="shared" si="23"/>
        <v>588</v>
      </c>
      <c r="B677" s="75" t="s">
        <v>372</v>
      </c>
      <c r="C677" s="61">
        <v>1</v>
      </c>
      <c r="D677" s="246"/>
      <c r="E677" s="30"/>
    </row>
    <row r="678" spans="1:5" ht="27" customHeight="1">
      <c r="A678" s="123">
        <f t="shared" si="23"/>
        <v>589</v>
      </c>
      <c r="B678" s="75" t="s">
        <v>373</v>
      </c>
      <c r="C678" s="61">
        <v>1</v>
      </c>
      <c r="D678" s="246"/>
      <c r="E678" s="30"/>
    </row>
    <row r="679" spans="1:5" ht="21.75" customHeight="1">
      <c r="A679" s="123">
        <f t="shared" si="23"/>
        <v>590</v>
      </c>
      <c r="B679" s="75" t="s">
        <v>374</v>
      </c>
      <c r="C679" s="61">
        <v>1</v>
      </c>
      <c r="D679" s="246"/>
      <c r="E679" s="30"/>
    </row>
    <row r="680" spans="1:5" ht="21.75" customHeight="1">
      <c r="A680" s="123">
        <f t="shared" si="23"/>
        <v>591</v>
      </c>
      <c r="B680" s="75" t="s">
        <v>375</v>
      </c>
      <c r="C680" s="61">
        <v>1</v>
      </c>
      <c r="D680" s="246"/>
      <c r="E680" s="30"/>
    </row>
    <row r="681" spans="1:5" ht="21.75" customHeight="1">
      <c r="A681" s="123">
        <f t="shared" si="23"/>
        <v>592</v>
      </c>
      <c r="B681" s="75" t="s">
        <v>376</v>
      </c>
      <c r="C681" s="61">
        <v>1</v>
      </c>
      <c r="D681" s="246"/>
      <c r="E681" s="30"/>
    </row>
    <row r="682" spans="1:5" ht="30" customHeight="1">
      <c r="A682" s="123">
        <f t="shared" si="23"/>
        <v>593</v>
      </c>
      <c r="B682" s="75" t="s">
        <v>377</v>
      </c>
      <c r="C682" s="61">
        <v>1</v>
      </c>
      <c r="D682" s="246"/>
      <c r="E682" s="30"/>
    </row>
    <row r="683" spans="1:5" ht="38.25" customHeight="1">
      <c r="A683" s="123">
        <f t="shared" si="23"/>
        <v>594</v>
      </c>
      <c r="B683" s="75" t="s">
        <v>378</v>
      </c>
      <c r="C683" s="61">
        <v>1</v>
      </c>
      <c r="D683" s="246"/>
      <c r="E683" s="30"/>
    </row>
    <row r="684" spans="1:5" ht="24.75" customHeight="1">
      <c r="A684" s="123">
        <f t="shared" si="23"/>
        <v>595</v>
      </c>
      <c r="B684" s="75" t="s">
        <v>379</v>
      </c>
      <c r="C684" s="61">
        <v>1</v>
      </c>
      <c r="D684" s="247"/>
      <c r="E684" s="30"/>
    </row>
    <row r="685" spans="1:5" ht="15.75">
      <c r="A685" s="123">
        <f t="shared" si="23"/>
        <v>596</v>
      </c>
      <c r="B685" s="74" t="s">
        <v>4</v>
      </c>
      <c r="C685" s="46">
        <f>C684+C683+C682+C681+C680+C679+C678+C677+C676+C675+C674+C673</f>
        <v>12</v>
      </c>
      <c r="D685" s="46"/>
      <c r="E685" s="46">
        <v>11</v>
      </c>
    </row>
    <row r="686" spans="1:5" ht="15.75">
      <c r="A686" s="46"/>
      <c r="B686" s="46" t="s">
        <v>5</v>
      </c>
      <c r="C686" s="52">
        <f>C685+C671+C656+C653+C635</f>
        <v>122</v>
      </c>
      <c r="D686" s="46"/>
      <c r="E686" s="46">
        <v>28</v>
      </c>
    </row>
    <row r="687" spans="1:5" ht="33" customHeight="1">
      <c r="A687" s="258" t="s">
        <v>206</v>
      </c>
      <c r="B687" s="259"/>
      <c r="C687" s="259"/>
      <c r="D687" s="259"/>
      <c r="E687" s="259"/>
    </row>
    <row r="688" spans="1:5" ht="15.75">
      <c r="A688" s="70">
        <v>597</v>
      </c>
      <c r="B688" s="77" t="s">
        <v>207</v>
      </c>
      <c r="C688" s="73">
        <v>1</v>
      </c>
      <c r="D688" s="241" t="s">
        <v>104</v>
      </c>
      <c r="E688" s="113">
        <v>1</v>
      </c>
    </row>
    <row r="689" spans="1:5" ht="15.75">
      <c r="A689" s="70">
        <f>A688+1</f>
        <v>598</v>
      </c>
      <c r="B689" s="25" t="s">
        <v>208</v>
      </c>
      <c r="C689" s="73">
        <v>1</v>
      </c>
      <c r="D689" s="242"/>
      <c r="E689" s="113">
        <v>1</v>
      </c>
    </row>
    <row r="690" spans="1:5" ht="15.75">
      <c r="A690" s="123">
        <f t="shared" ref="A690:A723" si="24">A689+1</f>
        <v>599</v>
      </c>
      <c r="B690" s="25" t="s">
        <v>209</v>
      </c>
      <c r="C690" s="73">
        <v>3</v>
      </c>
      <c r="D690" s="242"/>
      <c r="E690" s="113">
        <v>1</v>
      </c>
    </row>
    <row r="691" spans="1:5" ht="15.75">
      <c r="A691" s="123">
        <f t="shared" si="24"/>
        <v>600</v>
      </c>
      <c r="B691" s="25" t="s">
        <v>210</v>
      </c>
      <c r="C691" s="73">
        <v>1</v>
      </c>
      <c r="D691" s="242"/>
      <c r="E691" s="113">
        <v>1</v>
      </c>
    </row>
    <row r="692" spans="1:5" ht="15.75">
      <c r="A692" s="123">
        <f t="shared" si="24"/>
        <v>601</v>
      </c>
      <c r="B692" s="25" t="s">
        <v>211</v>
      </c>
      <c r="C692" s="73">
        <v>2</v>
      </c>
      <c r="D692" s="242"/>
      <c r="E692" s="113">
        <v>1</v>
      </c>
    </row>
    <row r="693" spans="1:5" ht="15.75">
      <c r="A693" s="123">
        <f t="shared" si="24"/>
        <v>602</v>
      </c>
      <c r="B693" s="25" t="s">
        <v>212</v>
      </c>
      <c r="C693" s="73">
        <v>1</v>
      </c>
      <c r="D693" s="242"/>
      <c r="E693" s="113">
        <v>1</v>
      </c>
    </row>
    <row r="694" spans="1:5" ht="15.75">
      <c r="A694" s="123">
        <f t="shared" si="24"/>
        <v>603</v>
      </c>
      <c r="B694" s="25" t="s">
        <v>213</v>
      </c>
      <c r="C694" s="73">
        <v>1</v>
      </c>
      <c r="D694" s="242"/>
      <c r="E694" s="113">
        <v>1</v>
      </c>
    </row>
    <row r="695" spans="1:5" ht="15.75">
      <c r="A695" s="123">
        <f t="shared" si="24"/>
        <v>604</v>
      </c>
      <c r="B695" s="25" t="s">
        <v>214</v>
      </c>
      <c r="C695" s="73">
        <v>1</v>
      </c>
      <c r="D695" s="242"/>
      <c r="E695" s="113">
        <v>1</v>
      </c>
    </row>
    <row r="696" spans="1:5" ht="15.75">
      <c r="A696" s="123">
        <f t="shared" si="24"/>
        <v>605</v>
      </c>
      <c r="B696" s="25" t="s">
        <v>215</v>
      </c>
      <c r="C696" s="73">
        <v>1</v>
      </c>
      <c r="D696" s="242"/>
      <c r="E696" s="113">
        <v>1</v>
      </c>
    </row>
    <row r="697" spans="1:5" ht="15.75">
      <c r="A697" s="123">
        <f t="shared" si="24"/>
        <v>606</v>
      </c>
      <c r="B697" s="25" t="s">
        <v>216</v>
      </c>
      <c r="C697" s="73">
        <v>1</v>
      </c>
      <c r="D697" s="242"/>
      <c r="E697" s="113">
        <v>1</v>
      </c>
    </row>
    <row r="698" spans="1:5" ht="15.75" customHeight="1">
      <c r="A698" s="123">
        <f t="shared" si="24"/>
        <v>607</v>
      </c>
      <c r="B698" s="25" t="s">
        <v>217</v>
      </c>
      <c r="C698" s="73">
        <v>2</v>
      </c>
      <c r="D698" s="242"/>
      <c r="E698" s="113">
        <v>1</v>
      </c>
    </row>
    <row r="699" spans="1:5" ht="15.75">
      <c r="A699" s="123">
        <f t="shared" si="24"/>
        <v>608</v>
      </c>
      <c r="B699" s="25" t="s">
        <v>218</v>
      </c>
      <c r="C699" s="73">
        <v>4</v>
      </c>
      <c r="D699" s="242"/>
      <c r="E699" s="113">
        <v>1</v>
      </c>
    </row>
    <row r="700" spans="1:5" ht="15.75">
      <c r="A700" s="123">
        <f t="shared" si="24"/>
        <v>609</v>
      </c>
      <c r="B700" s="25" t="s">
        <v>219</v>
      </c>
      <c r="C700" s="73">
        <v>1</v>
      </c>
      <c r="D700" s="242"/>
      <c r="E700" s="113">
        <v>1</v>
      </c>
    </row>
    <row r="701" spans="1:5" ht="30.75" customHeight="1">
      <c r="A701" s="123">
        <f t="shared" si="24"/>
        <v>610</v>
      </c>
      <c r="B701" s="25" t="s">
        <v>220</v>
      </c>
      <c r="C701" s="73">
        <v>2</v>
      </c>
      <c r="D701" s="242"/>
      <c r="E701" s="113">
        <v>1</v>
      </c>
    </row>
    <row r="702" spans="1:5" ht="15.75">
      <c r="A702" s="123">
        <f t="shared" si="24"/>
        <v>611</v>
      </c>
      <c r="B702" s="25" t="s">
        <v>221</v>
      </c>
      <c r="C702" s="73">
        <v>2</v>
      </c>
      <c r="D702" s="242"/>
      <c r="E702" s="113">
        <v>1</v>
      </c>
    </row>
    <row r="703" spans="1:5" ht="15.75">
      <c r="A703" s="123">
        <f t="shared" si="24"/>
        <v>612</v>
      </c>
      <c r="B703" s="25" t="s">
        <v>221</v>
      </c>
      <c r="C703" s="73">
        <v>2</v>
      </c>
      <c r="D703" s="242"/>
      <c r="E703" s="113">
        <v>1</v>
      </c>
    </row>
    <row r="704" spans="1:5" ht="15.75">
      <c r="A704" s="123">
        <f t="shared" si="24"/>
        <v>613</v>
      </c>
      <c r="B704" s="25" t="s">
        <v>221</v>
      </c>
      <c r="C704" s="73">
        <v>2</v>
      </c>
      <c r="D704" s="242"/>
      <c r="E704" s="113">
        <v>1</v>
      </c>
    </row>
    <row r="705" spans="1:5" ht="15.75">
      <c r="A705" s="123">
        <f t="shared" si="24"/>
        <v>614</v>
      </c>
      <c r="B705" s="25" t="s">
        <v>222</v>
      </c>
      <c r="C705" s="73">
        <v>1</v>
      </c>
      <c r="D705" s="242"/>
      <c r="E705" s="113">
        <v>1</v>
      </c>
    </row>
    <row r="706" spans="1:5" ht="15.75" customHeight="1">
      <c r="A706" s="123">
        <f t="shared" si="24"/>
        <v>615</v>
      </c>
      <c r="B706" s="25" t="s">
        <v>223</v>
      </c>
      <c r="C706" s="73">
        <v>2</v>
      </c>
      <c r="D706" s="242"/>
      <c r="E706" s="113">
        <v>1</v>
      </c>
    </row>
    <row r="707" spans="1:5" ht="15.75" customHeight="1">
      <c r="A707" s="123">
        <f t="shared" si="24"/>
        <v>616</v>
      </c>
      <c r="B707" s="25" t="s">
        <v>223</v>
      </c>
      <c r="C707" s="73">
        <v>1</v>
      </c>
      <c r="D707" s="242"/>
      <c r="E707" s="113">
        <v>1</v>
      </c>
    </row>
    <row r="708" spans="1:5" ht="15.75" customHeight="1">
      <c r="A708" s="123">
        <f t="shared" si="24"/>
        <v>617</v>
      </c>
      <c r="B708" s="25" t="s">
        <v>224</v>
      </c>
      <c r="C708" s="73">
        <v>1</v>
      </c>
      <c r="D708" s="242"/>
      <c r="E708" s="113">
        <v>1</v>
      </c>
    </row>
    <row r="709" spans="1:5" ht="15.75">
      <c r="A709" s="123">
        <f t="shared" si="24"/>
        <v>618</v>
      </c>
      <c r="B709" s="25" t="s">
        <v>225</v>
      </c>
      <c r="C709" s="73">
        <v>2</v>
      </c>
      <c r="D709" s="242"/>
      <c r="E709" s="113">
        <v>1</v>
      </c>
    </row>
    <row r="710" spans="1:5" ht="15.75">
      <c r="A710" s="123">
        <f t="shared" si="24"/>
        <v>619</v>
      </c>
      <c r="B710" s="25" t="s">
        <v>226</v>
      </c>
      <c r="C710" s="73">
        <v>1</v>
      </c>
      <c r="D710" s="242"/>
      <c r="E710" s="113">
        <v>1</v>
      </c>
    </row>
    <row r="711" spans="1:5" ht="15.75">
      <c r="A711" s="123">
        <f t="shared" si="24"/>
        <v>620</v>
      </c>
      <c r="B711" s="25" t="s">
        <v>227</v>
      </c>
      <c r="C711" s="73">
        <v>1</v>
      </c>
      <c r="D711" s="242"/>
      <c r="E711" s="113">
        <v>1</v>
      </c>
    </row>
    <row r="712" spans="1:5" ht="15.75">
      <c r="A712" s="123">
        <f t="shared" si="24"/>
        <v>621</v>
      </c>
      <c r="B712" s="25" t="s">
        <v>228</v>
      </c>
      <c r="C712" s="73">
        <v>1</v>
      </c>
      <c r="D712" s="242"/>
      <c r="E712" s="113">
        <v>1</v>
      </c>
    </row>
    <row r="713" spans="1:5" ht="15.75">
      <c r="A713" s="123">
        <f t="shared" si="24"/>
        <v>622</v>
      </c>
      <c r="B713" s="25" t="s">
        <v>229</v>
      </c>
      <c r="C713" s="73">
        <v>1</v>
      </c>
      <c r="D713" s="242"/>
      <c r="E713" s="113">
        <v>1</v>
      </c>
    </row>
    <row r="714" spans="1:5" ht="15.75">
      <c r="A714" s="123">
        <f t="shared" si="24"/>
        <v>623</v>
      </c>
      <c r="B714" s="25" t="s">
        <v>230</v>
      </c>
      <c r="C714" s="73">
        <v>9</v>
      </c>
      <c r="D714" s="242"/>
      <c r="E714" s="113">
        <v>1</v>
      </c>
    </row>
    <row r="715" spans="1:5" ht="15.75">
      <c r="A715" s="123">
        <f t="shared" si="24"/>
        <v>624</v>
      </c>
      <c r="B715" s="25" t="s">
        <v>231</v>
      </c>
      <c r="C715" s="73">
        <v>45</v>
      </c>
      <c r="D715" s="242"/>
      <c r="E715" s="113">
        <v>1</v>
      </c>
    </row>
    <row r="716" spans="1:5" ht="15.75">
      <c r="A716" s="123">
        <f t="shared" si="24"/>
        <v>625</v>
      </c>
      <c r="B716" s="25" t="s">
        <v>232</v>
      </c>
      <c r="C716" s="73">
        <v>10</v>
      </c>
      <c r="D716" s="242"/>
      <c r="E716" s="113">
        <v>1</v>
      </c>
    </row>
    <row r="717" spans="1:5" ht="15.75" customHeight="1">
      <c r="A717" s="123">
        <f t="shared" si="24"/>
        <v>626</v>
      </c>
      <c r="B717" s="25" t="s">
        <v>233</v>
      </c>
      <c r="C717" s="73">
        <v>1</v>
      </c>
      <c r="D717" s="242"/>
      <c r="E717" s="113">
        <v>1</v>
      </c>
    </row>
    <row r="718" spans="1:5" ht="15.75" customHeight="1">
      <c r="A718" s="123">
        <f t="shared" si="24"/>
        <v>627</v>
      </c>
      <c r="B718" s="25" t="s">
        <v>234</v>
      </c>
      <c r="C718" s="73">
        <v>1</v>
      </c>
      <c r="D718" s="242"/>
      <c r="E718" s="113">
        <v>1</v>
      </c>
    </row>
    <row r="719" spans="1:5" ht="15.75">
      <c r="A719" s="123">
        <f t="shared" si="24"/>
        <v>628</v>
      </c>
      <c r="B719" s="25" t="s">
        <v>235</v>
      </c>
      <c r="C719" s="73">
        <v>1</v>
      </c>
      <c r="D719" s="242"/>
      <c r="E719" s="113">
        <v>1</v>
      </c>
    </row>
    <row r="720" spans="1:5" ht="15.75">
      <c r="A720" s="123">
        <f t="shared" si="24"/>
        <v>629</v>
      </c>
      <c r="B720" s="25" t="s">
        <v>236</v>
      </c>
      <c r="C720" s="73">
        <v>1</v>
      </c>
      <c r="D720" s="242"/>
      <c r="E720" s="113">
        <v>1</v>
      </c>
    </row>
    <row r="721" spans="1:5" ht="15.75">
      <c r="A721" s="123">
        <f t="shared" si="24"/>
        <v>630</v>
      </c>
      <c r="B721" s="25" t="s">
        <v>237</v>
      </c>
      <c r="C721" s="73">
        <v>1</v>
      </c>
      <c r="D721" s="242"/>
      <c r="E721" s="113">
        <v>1</v>
      </c>
    </row>
    <row r="722" spans="1:5" ht="15.75" customHeight="1">
      <c r="A722" s="123">
        <f t="shared" si="24"/>
        <v>631</v>
      </c>
      <c r="B722" s="25" t="s">
        <v>238</v>
      </c>
      <c r="C722" s="73">
        <v>1</v>
      </c>
      <c r="D722" s="243"/>
      <c r="E722" s="113">
        <v>1</v>
      </c>
    </row>
    <row r="723" spans="1:5" ht="15.75">
      <c r="A723" s="123">
        <f t="shared" si="24"/>
        <v>632</v>
      </c>
      <c r="B723" s="10" t="s">
        <v>4</v>
      </c>
      <c r="C723" s="70">
        <f>C722+C721+C720+C719+C718+C717+C716+C715+C714+C713+C712+C711+C710+C709+C708+C707+C706+C705+C704+C703+C702+C701+C700+C699+C697+C696+C695+C694+C693+C692+C691+C690+C689+C688</f>
        <v>107</v>
      </c>
      <c r="D723" s="70"/>
      <c r="E723" s="70">
        <v>100</v>
      </c>
    </row>
    <row r="724" spans="1:5" ht="15.75">
      <c r="A724" s="70"/>
      <c r="B724" s="10" t="s">
        <v>5</v>
      </c>
      <c r="C724" s="114">
        <f>C723</f>
        <v>107</v>
      </c>
      <c r="D724" s="70"/>
      <c r="E724" s="46">
        <f>E723</f>
        <v>100</v>
      </c>
    </row>
    <row r="725" spans="1:5" ht="31.5" customHeight="1">
      <c r="A725" s="170" t="s">
        <v>302</v>
      </c>
      <c r="B725" s="178"/>
      <c r="C725" s="178"/>
      <c r="D725" s="178"/>
      <c r="E725" s="178"/>
    </row>
    <row r="726" spans="1:5" ht="15.75">
      <c r="A726" s="213" t="s">
        <v>241</v>
      </c>
      <c r="B726" s="237"/>
      <c r="C726" s="237"/>
      <c r="D726" s="237"/>
      <c r="E726" s="237"/>
    </row>
    <row r="727" spans="1:5" ht="15" customHeight="1">
      <c r="A727" s="12">
        <v>633</v>
      </c>
      <c r="B727" s="12" t="s">
        <v>242</v>
      </c>
      <c r="C727" s="12">
        <v>1</v>
      </c>
      <c r="D727" s="148" t="s">
        <v>49</v>
      </c>
      <c r="E727" s="148">
        <v>55.9</v>
      </c>
    </row>
    <row r="728" spans="1:5" ht="15.75">
      <c r="A728" s="123">
        <f t="shared" ref="A728:A734" si="25">A727+1</f>
        <v>634</v>
      </c>
      <c r="B728" s="12" t="s">
        <v>167</v>
      </c>
      <c r="C728" s="12">
        <v>1</v>
      </c>
      <c r="D728" s="149"/>
      <c r="E728" s="149"/>
    </row>
    <row r="729" spans="1:5" ht="15.75">
      <c r="A729" s="123">
        <f t="shared" si="25"/>
        <v>635</v>
      </c>
      <c r="B729" s="12" t="s">
        <v>243</v>
      </c>
      <c r="C729" s="12">
        <v>1</v>
      </c>
      <c r="D729" s="149"/>
      <c r="E729" s="149"/>
    </row>
    <row r="730" spans="1:5" ht="15.75">
      <c r="A730" s="123">
        <f t="shared" si="25"/>
        <v>636</v>
      </c>
      <c r="B730" s="12" t="s">
        <v>244</v>
      </c>
      <c r="C730" s="12">
        <v>1</v>
      </c>
      <c r="D730" s="149"/>
      <c r="E730" s="149"/>
    </row>
    <row r="731" spans="1:5" ht="15.75">
      <c r="A731" s="123">
        <f t="shared" si="25"/>
        <v>637</v>
      </c>
      <c r="B731" s="12" t="s">
        <v>245</v>
      </c>
      <c r="C731" s="12">
        <v>1</v>
      </c>
      <c r="D731" s="149"/>
      <c r="E731" s="149"/>
    </row>
    <row r="732" spans="1:5" ht="15.75">
      <c r="A732" s="123">
        <f t="shared" si="25"/>
        <v>638</v>
      </c>
      <c r="B732" s="12" t="s">
        <v>246</v>
      </c>
      <c r="C732" s="12">
        <v>1</v>
      </c>
      <c r="D732" s="149"/>
      <c r="E732" s="149"/>
    </row>
    <row r="733" spans="1:5" ht="15.75">
      <c r="A733" s="123">
        <f t="shared" si="25"/>
        <v>639</v>
      </c>
      <c r="B733" s="12" t="s">
        <v>247</v>
      </c>
      <c r="C733" s="12">
        <v>1</v>
      </c>
      <c r="D733" s="149"/>
      <c r="E733" s="149"/>
    </row>
    <row r="734" spans="1:5" ht="15.75">
      <c r="A734" s="123">
        <f t="shared" si="25"/>
        <v>640</v>
      </c>
      <c r="B734" s="12" t="s">
        <v>167</v>
      </c>
      <c r="C734" s="12">
        <v>4</v>
      </c>
      <c r="D734" s="149"/>
      <c r="E734" s="149"/>
    </row>
    <row r="735" spans="1:5" ht="15.75">
      <c r="A735" s="12"/>
      <c r="B735" s="12" t="s">
        <v>248</v>
      </c>
      <c r="C735" s="12">
        <v>1</v>
      </c>
      <c r="D735" s="150"/>
      <c r="E735" s="150"/>
    </row>
    <row r="736" spans="1:5" ht="15.75">
      <c r="A736" s="101"/>
      <c r="B736" s="12" t="s">
        <v>5</v>
      </c>
      <c r="C736" s="102">
        <v>12</v>
      </c>
      <c r="D736" s="12"/>
      <c r="E736" s="102">
        <v>55.9</v>
      </c>
    </row>
    <row r="737" spans="1:5" ht="15.75">
      <c r="A737" s="213" t="s">
        <v>402</v>
      </c>
      <c r="B737" s="214"/>
      <c r="C737" s="103">
        <f>C736+C724+C686+C595+C492+C469+C413+C393+C333+C38</f>
        <v>924</v>
      </c>
      <c r="D737" s="38"/>
      <c r="E737" s="57">
        <v>84.1</v>
      </c>
    </row>
    <row r="738" spans="1:5" ht="15.75">
      <c r="A738" s="78"/>
      <c r="B738" s="78"/>
      <c r="C738" s="78"/>
      <c r="D738" s="78"/>
      <c r="E738" s="78"/>
    </row>
  </sheetData>
  <mergeCells count="124">
    <mergeCell ref="A737:B737"/>
    <mergeCell ref="A726:E726"/>
    <mergeCell ref="A725:E725"/>
    <mergeCell ref="D522:D545"/>
    <mergeCell ref="D688:D722"/>
    <mergeCell ref="A491:B491"/>
    <mergeCell ref="A672:E672"/>
    <mergeCell ref="D673:D684"/>
    <mergeCell ref="B636:E636"/>
    <mergeCell ref="A493:E493"/>
    <mergeCell ref="D637:D653"/>
    <mergeCell ref="D598:D634"/>
    <mergeCell ref="D500:D516"/>
    <mergeCell ref="E500:E516"/>
    <mergeCell ref="E548:E554"/>
    <mergeCell ref="A657:E657"/>
    <mergeCell ref="A492:B492"/>
    <mergeCell ref="A597:E597"/>
    <mergeCell ref="E569:E590"/>
    <mergeCell ref="A595:B595"/>
    <mergeCell ref="A560:E560"/>
    <mergeCell ref="E557:E559"/>
    <mergeCell ref="E494:E498"/>
    <mergeCell ref="A687:E687"/>
    <mergeCell ref="D12:D22"/>
    <mergeCell ref="A23:B23"/>
    <mergeCell ref="A25:B25"/>
    <mergeCell ref="A37:B37"/>
    <mergeCell ref="D26:D28"/>
    <mergeCell ref="D29:D36"/>
    <mergeCell ref="B280:E280"/>
    <mergeCell ref="B43:E43"/>
    <mergeCell ref="A130:E130"/>
    <mergeCell ref="E49:E128"/>
    <mergeCell ref="A136:E136"/>
    <mergeCell ref="E44:E46"/>
    <mergeCell ref="A48:E48"/>
    <mergeCell ref="A159:E159"/>
    <mergeCell ref="E137:E157"/>
    <mergeCell ref="D433:D456"/>
    <mergeCell ref="A412:B412"/>
    <mergeCell ref="A413:B413"/>
    <mergeCell ref="A468:B468"/>
    <mergeCell ref="A457:B457"/>
    <mergeCell ref="A458:E458"/>
    <mergeCell ref="A4:E4"/>
    <mergeCell ref="A5:E5"/>
    <mergeCell ref="A7:E7"/>
    <mergeCell ref="A10:E10"/>
    <mergeCell ref="A8:A9"/>
    <mergeCell ref="B8:B9"/>
    <mergeCell ref="C8:C9"/>
    <mergeCell ref="D8:D9"/>
    <mergeCell ref="E8:E9"/>
    <mergeCell ref="A11:E11"/>
    <mergeCell ref="A41:E41"/>
    <mergeCell ref="A309:E309"/>
    <mergeCell ref="A317:E317"/>
    <mergeCell ref="D311:D314"/>
    <mergeCell ref="A316:B316"/>
    <mergeCell ref="A323:B323"/>
    <mergeCell ref="A310:E310"/>
    <mergeCell ref="A308:B308"/>
    <mergeCell ref="A208:E208"/>
    <mergeCell ref="N388:O388"/>
    <mergeCell ref="E389:E392"/>
    <mergeCell ref="N389:O389"/>
    <mergeCell ref="E363:E377"/>
    <mergeCell ref="A352:E352"/>
    <mergeCell ref="A332:B332"/>
    <mergeCell ref="A333:B333"/>
    <mergeCell ref="A334:E334"/>
    <mergeCell ref="A335:E335"/>
    <mergeCell ref="E353:E361"/>
    <mergeCell ref="E336:E351"/>
    <mergeCell ref="A324:E324"/>
    <mergeCell ref="A394:E394"/>
    <mergeCell ref="A388:E388"/>
    <mergeCell ref="E433:E456"/>
    <mergeCell ref="D727:D735"/>
    <mergeCell ref="N506:O506"/>
    <mergeCell ref="E727:E735"/>
    <mergeCell ref="A596:E596"/>
    <mergeCell ref="D569:D590"/>
    <mergeCell ref="A592:E592"/>
    <mergeCell ref="A654:E654"/>
    <mergeCell ref="A517:E517"/>
    <mergeCell ref="N507:O507"/>
    <mergeCell ref="A556:E556"/>
    <mergeCell ref="A521:E521"/>
    <mergeCell ref="E518:E520"/>
    <mergeCell ref="A568:E568"/>
    <mergeCell ref="E561:E567"/>
    <mergeCell ref="A547:E547"/>
    <mergeCell ref="E522:E545"/>
    <mergeCell ref="A486:E486"/>
    <mergeCell ref="D473:D481"/>
    <mergeCell ref="E459:E463"/>
    <mergeCell ref="A431:B431"/>
    <mergeCell ref="A432:E432"/>
    <mergeCell ref="E416:E430"/>
    <mergeCell ref="E12:E22"/>
    <mergeCell ref="E26:E36"/>
    <mergeCell ref="D459:D463"/>
    <mergeCell ref="A482:B482"/>
    <mergeCell ref="A485:B485"/>
    <mergeCell ref="A499:E499"/>
    <mergeCell ref="A471:E471"/>
    <mergeCell ref="A472:E472"/>
    <mergeCell ref="A483:E483"/>
    <mergeCell ref="A362:E362"/>
    <mergeCell ref="D363:D376"/>
    <mergeCell ref="D379:D381"/>
    <mergeCell ref="A378:E378"/>
    <mergeCell ref="A469:B469"/>
    <mergeCell ref="A415:E415"/>
    <mergeCell ref="A464:B464"/>
    <mergeCell ref="A465:E465"/>
    <mergeCell ref="D466:D468"/>
    <mergeCell ref="D416:D430"/>
    <mergeCell ref="A383:E383"/>
    <mergeCell ref="E466:E468"/>
    <mergeCell ref="A393:B393"/>
    <mergeCell ref="D384:D386"/>
  </mergeCells>
  <pageMargins left="0.16" right="0.16" top="0.56999999999999995" bottom="0.28000000000000003" header="0.31496062992125984" footer="0.31496062992125984"/>
  <pageSetup paperSize="9" scale="71" orientation="landscape" horizontalDpi="180" verticalDpi="180" r:id="rId1"/>
  <rowBreaks count="2" manualBreakCount="2">
    <brk id="675" max="4" man="1"/>
    <brk id="71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2019-11-14T03:18:04Z</dcterms:modified>
</cp:coreProperties>
</file>